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60" windowWidth="13365" windowHeight="12240" activeTab="0"/>
  </bookViews>
  <sheets>
    <sheet name="Pricing Input Sheet" sheetId="1" r:id="rId1"/>
    <sheet name="Summary" sheetId="2" r:id="rId2"/>
  </sheets>
  <definedNames>
    <definedName name="_xlfn.AVERAGEIF" hidden="1">#NAME?</definedName>
  </definedNames>
  <calcPr fullCalcOnLoad="1"/>
</workbook>
</file>

<file path=xl/sharedStrings.xml><?xml version="1.0" encoding="utf-8"?>
<sst xmlns="http://schemas.openxmlformats.org/spreadsheetml/2006/main" count="123" uniqueCount="108">
  <si>
    <t xml:space="preserve">Management and Supervision </t>
  </si>
  <si>
    <t xml:space="preserve">Service Labor </t>
  </si>
  <si>
    <t>Lead Worker Total Hours per Week</t>
  </si>
  <si>
    <t>Lead Worker Total Monthly Cost</t>
  </si>
  <si>
    <t>Admin, Overhead &amp; Profit Monthly</t>
  </si>
  <si>
    <t>Indirect</t>
  </si>
  <si>
    <t>Deep Scrub &amp; Recoat Per/SqfT</t>
  </si>
  <si>
    <t>Strip &amp; Refinish Per/SqfT</t>
  </si>
  <si>
    <t>Other</t>
  </si>
  <si>
    <t>Additional Floor Care</t>
  </si>
  <si>
    <t>TOTAL Direct Costs - Monthly</t>
  </si>
  <si>
    <t>Other Direct Costs - Monthly</t>
  </si>
  <si>
    <t>Insert Company Name Here:</t>
  </si>
  <si>
    <t>Janitors PT Total Hours per Week</t>
  </si>
  <si>
    <t>Janitors PT Total Monthly Cost</t>
  </si>
  <si>
    <t>Janitors FT Total Hours per Week</t>
  </si>
  <si>
    <t>Janitors FT Total Monthly Cost</t>
  </si>
  <si>
    <t>TOTALS</t>
  </si>
  <si>
    <r>
      <t>Instructions:</t>
    </r>
    <r>
      <rPr>
        <sz val="12"/>
        <rFont val="Arial"/>
        <family val="2"/>
      </rPr>
      <t xml:space="preserve"> </t>
    </r>
  </si>
  <si>
    <t>3) "PT" = Part Time; "FT" = Full Time; "SqfT" = Square Foot(age)</t>
  </si>
  <si>
    <t>Additional Carpet Care</t>
  </si>
  <si>
    <t>Net Cleanable Square Feet:</t>
  </si>
  <si>
    <t>Supervisor(s) Total Hours per Week</t>
  </si>
  <si>
    <t>Supervisor(s) Total Montly Cost</t>
  </si>
  <si>
    <t xml:space="preserve">TOTAL CLEANING PRICE Per MONTH </t>
  </si>
  <si>
    <t>Lead Worker/Janitor Labor Payroll-Related Costs - Monthly</t>
  </si>
  <si>
    <t>STANDARD JANITORIAL CLEANING</t>
  </si>
  <si>
    <t>1) Service Provider to only complete cells highlighted in Teal Blue color.  All other calculations are automatic</t>
  </si>
  <si>
    <t>Net Cleanable Square Footage</t>
  </si>
  <si>
    <t>Total Weekly Cleaning Hours</t>
  </si>
  <si>
    <t>Total Weekly Day Porter Hours</t>
  </si>
  <si>
    <t>Total "Other Direct Costs"</t>
  </si>
  <si>
    <t>Total Admin, Overhead and Profit</t>
  </si>
  <si>
    <t>Total Standard Janitorial Monthly Price</t>
  </si>
  <si>
    <t xml:space="preserve">TOTAL PORTER PRICE Per MONTH </t>
  </si>
  <si>
    <t>TOTAL Porter Other Direct Costs - Monthly</t>
  </si>
  <si>
    <t>Porter(s) Hours Per Week</t>
  </si>
  <si>
    <t>Porter(s) Labor Payroll-related Costs - Monthly</t>
  </si>
  <si>
    <t>Indirect - Porter</t>
  </si>
  <si>
    <t>Porter Admin, Overhead &amp; Profit Monthly</t>
  </si>
  <si>
    <t xml:space="preserve">Total Porter Monthly Price </t>
  </si>
  <si>
    <t>TOTAL All Labor and Labor-Related Costs - Monthly</t>
  </si>
  <si>
    <t>Cleaning Equipment - Monthly</t>
  </si>
  <si>
    <t>Consumables, Trash Liners and Paper Products - Monthly</t>
  </si>
  <si>
    <t>Cleaning Supplies - Monthly</t>
  </si>
  <si>
    <t>Day Porter Labor</t>
  </si>
  <si>
    <t>TOTAL Porter(s) Labor and Labor-related Costs - Monthly</t>
  </si>
  <si>
    <t>Porter Other Direct Costs - Monthly</t>
  </si>
  <si>
    <t>Porter Cleaning Supply Costs - Monthly</t>
  </si>
  <si>
    <t>Porter Cleaning Equipment Costs - Monthly</t>
  </si>
  <si>
    <t>Monthly average vacancy credit (price per sqft) to delete vacant or unused space from the scope of cleaning (minimum 5,000 sqft)</t>
  </si>
  <si>
    <t xml:space="preserve">2) Service Provider to complete every section, including "Miscellaneous Pricing" and "Alternative Pricing" </t>
  </si>
  <si>
    <t xml:space="preserve">all toilet tissue, paper towels, trash liners, hand soap, other restroom consumables, feminine liners and other feminine products.  </t>
  </si>
  <si>
    <t>Monthly average price per sqft to add new facilities to the contract</t>
  </si>
  <si>
    <t>DAY PORTERS</t>
  </si>
  <si>
    <t xml:space="preserve">Summary Sheet </t>
  </si>
  <si>
    <r>
      <t>Note:</t>
    </r>
    <r>
      <rPr>
        <sz val="10"/>
        <color indexed="10"/>
        <rFont val="Arial"/>
        <family val="2"/>
      </rPr>
      <t xml:space="preserve"> Service Provider is not required to enter information on this tab. This tab is automatically calculated as the Service Providers complete the "Pricing Input Sheet" tab</t>
    </r>
  </si>
  <si>
    <t>Full-Time Janitor Wage per Hour</t>
  </si>
  <si>
    <t>Day Porter Wage per Hour</t>
  </si>
  <si>
    <t>Supervisor Wage per Hour</t>
  </si>
  <si>
    <t>Supervisor(s) Wage Rate Per Hour</t>
  </si>
  <si>
    <t>Lead Worker Wage Rate Per Hour</t>
  </si>
  <si>
    <t>Janitors PT Wage Rate Per Hour</t>
  </si>
  <si>
    <t>Janitors FT Wage Rate Per Hour</t>
  </si>
  <si>
    <t>Porter(s) Wage Rate Per Hour</t>
  </si>
  <si>
    <t>Exhibit B: Pricing Workbook</t>
  </si>
  <si>
    <t xml:space="preserve">Account Manager Total Hours per Week </t>
  </si>
  <si>
    <t>Account Manager Wage Rate Per Hour</t>
  </si>
  <si>
    <t>Account Manager Total Monthly Cost</t>
  </si>
  <si>
    <t>Account Manager/Supervisor Monthly Payroll-related Costs - Monthly</t>
  </si>
  <si>
    <t>TOTAL Account Manager &amp; Supervision Costs - Monthly</t>
  </si>
  <si>
    <t>Total Weekly Acct Mgr / Supvervision Hours</t>
  </si>
  <si>
    <t>6) A "Lead Worker" is an individual that performs cleaning duties as well as some leadership/supervisory functions</t>
  </si>
  <si>
    <t xml:space="preserve">7) "Cleaning Supplies" refers to all cleaning chemicals, dust cloths, vacuum bags, etc.  "Consumables / Paper Products" refers to </t>
  </si>
  <si>
    <t>10) Day Porter labor requirements are set by PBSC and the weekly hours are locked in below</t>
  </si>
  <si>
    <t>Lake Worth Campus</t>
  </si>
  <si>
    <t>Palm Beach Gardens Campus</t>
  </si>
  <si>
    <t>Boca Raton Campus</t>
  </si>
  <si>
    <t>Belle Glade Campus</t>
  </si>
  <si>
    <t>Option Year 1</t>
  </si>
  <si>
    <r>
      <rPr>
        <b/>
        <sz val="10"/>
        <rFont val="Arial"/>
        <family val="2"/>
      </rPr>
      <t xml:space="preserve">Option Year 1 </t>
    </r>
    <r>
      <rPr>
        <sz val="10"/>
        <rFont val="Arial"/>
        <family val="0"/>
      </rPr>
      <t>(July 1, 2014 - June 30, 2015)</t>
    </r>
  </si>
  <si>
    <r>
      <rPr>
        <b/>
        <sz val="10"/>
        <rFont val="Arial"/>
        <family val="2"/>
      </rPr>
      <t xml:space="preserve">Option Year 2 </t>
    </r>
    <r>
      <rPr>
        <sz val="10"/>
        <rFont val="Arial"/>
        <family val="0"/>
      </rPr>
      <t>(July 1, 2015 - June 30, 2016)</t>
    </r>
  </si>
  <si>
    <r>
      <rPr>
        <b/>
        <sz val="10"/>
        <rFont val="Arial"/>
        <family val="2"/>
      </rPr>
      <t xml:space="preserve">Option Year 3 </t>
    </r>
    <r>
      <rPr>
        <sz val="10"/>
        <rFont val="Arial"/>
        <family val="0"/>
      </rPr>
      <t>(July 1, 2016 - June 30, 2017)</t>
    </r>
  </si>
  <si>
    <t>TOTAL PRICE Per MONTH (Contract Years 1 and 2)</t>
  </si>
  <si>
    <t>Carpet Cleaning (HOST System) Per/SqfT</t>
  </si>
  <si>
    <t xml:space="preserve">T&amp;M Rates for Extra Janitorial Work </t>
  </si>
  <si>
    <t>Additional Interior Perimeter Window Washing  Per/SqfT</t>
  </si>
  <si>
    <t>Monthly price to add one additional day porter to the contract</t>
  </si>
  <si>
    <r>
      <t xml:space="preserve">Option Year Pricing
</t>
    </r>
    <r>
      <rPr>
        <sz val="10"/>
        <rFont val="Arial"/>
        <family val="2"/>
      </rPr>
      <t>This contract is being bid as a two year fixed-price agreement, with the option of three additional one-year terms at the end of the 24-month period.  In the spaces provided, the Service Provider shall list its monthly price for the option years (Years 3, 4 and 5).</t>
    </r>
  </si>
  <si>
    <r>
      <t xml:space="preserve">Natural Disaster Credits
</t>
    </r>
    <r>
      <rPr>
        <sz val="10"/>
        <rFont val="Arial"/>
        <family val="2"/>
      </rPr>
      <t>In the event that PBSC is closed for a natural disaster, the Service Provider must give back a credit for each day that the college is closed.  In the spaces provided, the Service Provider shall list its Natural Disaster Credit (shown as a price per day), which will be deducted from the appropriate invoice.</t>
    </r>
  </si>
  <si>
    <r>
      <rPr>
        <b/>
        <sz val="10"/>
        <rFont val="Arial"/>
        <family val="2"/>
      </rPr>
      <t xml:space="preserve">Contract Years 1 and 2 </t>
    </r>
    <r>
      <rPr>
        <sz val="10"/>
        <rFont val="Arial"/>
        <family val="0"/>
      </rPr>
      <t>(July 1, 2012 - June 30, 2014)</t>
    </r>
  </si>
  <si>
    <t>Contract Years 1 and 2</t>
  </si>
  <si>
    <t>Option Year 2</t>
  </si>
  <si>
    <t>Option Year 3</t>
  </si>
  <si>
    <r>
      <t xml:space="preserve">Miscellaneous Pricing
</t>
    </r>
    <r>
      <rPr>
        <sz val="10"/>
        <rFont val="Arial"/>
        <family val="2"/>
      </rPr>
      <t>In the spaces provided, the Service Provider shall propose pricing for the categories listed.  Pricing for these categories will remain the same for all campuses.</t>
    </r>
  </si>
  <si>
    <t>Option Year 1 Price</t>
  </si>
  <si>
    <t>Option Year 2 Price</t>
  </si>
  <si>
    <t>Option Year 3 Price</t>
  </si>
  <si>
    <t>Total Monthly Price - Years 1 and 2</t>
  </si>
  <si>
    <t>Palm Beach State College Cleaning Services RFP</t>
  </si>
  <si>
    <t>4) Prices will remain fixed for two years and should account for any wage and/or benefit increases. In other words, Service Provider should submit blended wages/rates that include any increases</t>
  </si>
  <si>
    <t>5) "Monthly Payroll-related Costs" include all labor-related taxes and insurance (FICA, FUTA, general liability, workman's comp, etc.) and any benefits and vacation/holiday pay</t>
  </si>
  <si>
    <t>8) Additional Carpet and Floor care pricing (under the "Miscellaneous Pricing" section) is for carpet and floor care that is above and beyond the frequencies as stated in the Standard Cleaning Specifications</t>
  </si>
  <si>
    <t>9) T&amp;M Rates for Extra Work provided in Miscellaneous Pricing section shall be used for special requested services that are above and beyond the specification</t>
  </si>
  <si>
    <t>BASE CONTRACT PRICING - YEARS 1 AND 2</t>
  </si>
  <si>
    <t>11) Service Provider should include this completed spreadsheet (.xls format...Not PDF) on a USB storage device as part of its proposal</t>
  </si>
  <si>
    <t xml:space="preserve">Palm Beach State College - Fixed Pricing for Years 1 and 2 </t>
  </si>
  <si>
    <t>COMBINED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</si>
</sst>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
    <numFmt numFmtId="165" formatCode="&quot;$&quot;#,##0.00"/>
    <numFmt numFmtId="166" formatCode="#,##0.0"/>
    <numFmt numFmtId="167" formatCode="0.0%"/>
    <numFmt numFmtId="168" formatCode="&quot;$&quot;#,##0.0000"/>
    <numFmt numFmtId="169" formatCode="0.000%"/>
    <numFmt numFmtId="170" formatCode="[$-409]dddd\,\ mmmm\ dd\,\ yyyy"/>
    <numFmt numFmtId="171" formatCode="0.0"/>
  </numFmts>
  <fonts count="3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color indexed="12"/>
      <name val="Arial"/>
      <family val="2"/>
    </font>
    <font>
      <b/>
      <sz val="14"/>
      <color indexed="8"/>
      <name val="Arial"/>
      <family val="2"/>
    </font>
    <font>
      <sz val="12"/>
      <name val="Arial"/>
      <family val="2"/>
    </font>
    <font>
      <b/>
      <u val="single"/>
      <sz val="12"/>
      <color indexed="10"/>
      <name val="Arial"/>
      <family val="2"/>
    </font>
    <font>
      <b/>
      <sz val="10"/>
      <color indexed="17"/>
      <name val="Arial"/>
      <family val="2"/>
    </font>
    <font>
      <b/>
      <sz val="10"/>
      <name val="Arial"/>
      <family val="2"/>
    </font>
    <font>
      <b/>
      <sz val="10.5"/>
      <name val="Arial"/>
      <family val="2"/>
    </font>
    <font>
      <b/>
      <i/>
      <sz val="10"/>
      <name val="Arial"/>
      <family val="2"/>
    </font>
    <font>
      <sz val="8"/>
      <name val="Arial"/>
      <family val="2"/>
    </font>
    <font>
      <b/>
      <sz val="16"/>
      <name val="Arial"/>
      <family val="2"/>
    </font>
    <font>
      <b/>
      <sz val="12"/>
      <name val="Arial"/>
      <family val="2"/>
    </font>
    <font>
      <b/>
      <sz val="10"/>
      <color indexed="10"/>
      <name val="Arial"/>
      <family val="2"/>
    </font>
    <font>
      <sz val="10"/>
      <color indexed="10"/>
      <name val="Arial"/>
      <family val="2"/>
    </font>
    <font>
      <b/>
      <sz val="14"/>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gray125">
        <bgColor indexed="22"/>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color indexed="63"/>
      </left>
      <right>
        <color indexed="63"/>
      </right>
      <top style="medium"/>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thin"/>
    </border>
    <border>
      <left style="medium"/>
      <right style="medium"/>
      <top>
        <color indexed="63"/>
      </top>
      <bottom style="thin"/>
    </border>
    <border>
      <left style="medium"/>
      <right>
        <color indexed="63"/>
      </right>
      <top style="thin"/>
      <bottom style="double"/>
    </border>
    <border>
      <left style="medium"/>
      <right style="medium"/>
      <top style="thin"/>
      <bottom style="double"/>
    </border>
    <border>
      <left style="medium"/>
      <right>
        <color indexed="63"/>
      </right>
      <top>
        <color indexed="63"/>
      </top>
      <bottom style="double"/>
    </border>
    <border>
      <left style="medium"/>
      <right style="medium"/>
      <top>
        <color indexed="63"/>
      </top>
      <bottom style="double"/>
    </border>
    <border>
      <left style="medium"/>
      <right style="medium"/>
      <top style="thin"/>
      <bottom style="thin"/>
    </border>
    <border>
      <left style="medium"/>
      <right>
        <color indexed="63"/>
      </right>
      <top style="thin"/>
      <bottom style="thin"/>
    </border>
    <border>
      <left style="medium"/>
      <right style="medium"/>
      <top style="medium"/>
      <bottom>
        <color indexed="63"/>
      </bottom>
    </border>
    <border>
      <left style="medium"/>
      <right style="medium"/>
      <top style="thin"/>
      <bottom/>
    </border>
    <border>
      <left style="medium"/>
      <right style="medium"/>
      <top style="thin"/>
      <bottom style="medium"/>
    </border>
    <border>
      <left style="medium"/>
      <right style="medium"/>
      <top>
        <color indexed="63"/>
      </top>
      <bottom style="medium"/>
    </border>
    <border>
      <left>
        <color indexed="63"/>
      </left>
      <right>
        <color indexed="63"/>
      </right>
      <top style="medium"/>
      <bottom>
        <color indexed="63"/>
      </bottom>
    </border>
    <border>
      <left style="thin"/>
      <right style="thin"/>
      <top style="thin"/>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medium"/>
      <right style="medium"/>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50">
    <xf numFmtId="0" fontId="0" fillId="0" borderId="0" xfId="0" applyAlignment="1">
      <alignment/>
    </xf>
    <xf numFmtId="0" fontId="18" fillId="0" borderId="0" xfId="0" applyFont="1" applyFill="1" applyAlignment="1">
      <alignment horizontal="left"/>
    </xf>
    <xf numFmtId="0" fontId="0" fillId="0" borderId="0" xfId="0" applyFill="1" applyAlignment="1">
      <alignment/>
    </xf>
    <xf numFmtId="0" fontId="19" fillId="0" borderId="0" xfId="0" applyFont="1" applyFill="1" applyAlignment="1">
      <alignment horizontal="left"/>
    </xf>
    <xf numFmtId="14" fontId="20" fillId="0" borderId="0" xfId="0" applyNumberFormat="1" applyFont="1" applyFill="1" applyAlignment="1">
      <alignment horizontal="left"/>
    </xf>
    <xf numFmtId="0" fontId="21" fillId="0" borderId="0" xfId="0" applyFont="1" applyAlignment="1">
      <alignment horizontal="center"/>
    </xf>
    <xf numFmtId="0" fontId="20" fillId="0" borderId="0" xfId="0" applyFont="1" applyAlignment="1">
      <alignment/>
    </xf>
    <xf numFmtId="0" fontId="21" fillId="0" borderId="0" xfId="0" applyFont="1" applyAlignment="1">
      <alignment/>
    </xf>
    <xf numFmtId="0" fontId="22" fillId="0" borderId="0" xfId="0" applyFont="1" applyAlignment="1">
      <alignment horizontal="center"/>
    </xf>
    <xf numFmtId="14" fontId="0" fillId="0" borderId="0" xfId="0" applyNumberFormat="1" applyAlignment="1">
      <alignment horizontal="left"/>
    </xf>
    <xf numFmtId="0" fontId="23" fillId="0" borderId="0" xfId="0" applyFont="1" applyAlignment="1">
      <alignment horizontal="center"/>
    </xf>
    <xf numFmtId="14" fontId="0" fillId="24" borderId="0" xfId="0" applyNumberFormat="1" applyFill="1" applyAlignment="1">
      <alignment horizontal="left"/>
    </xf>
    <xf numFmtId="14" fontId="0" fillId="0" borderId="0" xfId="0" applyNumberFormat="1" applyFill="1" applyAlignment="1">
      <alignment horizontal="left"/>
    </xf>
    <xf numFmtId="0" fontId="0" fillId="0" borderId="0" xfId="0" applyFill="1" applyBorder="1" applyAlignment="1">
      <alignment/>
    </xf>
    <xf numFmtId="0" fontId="23" fillId="0" borderId="10" xfId="0" applyFont="1" applyFill="1" applyBorder="1" applyAlignment="1">
      <alignment horizontal="center" wrapText="1"/>
    </xf>
    <xf numFmtId="0" fontId="23" fillId="0" borderId="11" xfId="0" applyFont="1" applyBorder="1" applyAlignment="1">
      <alignment/>
    </xf>
    <xf numFmtId="164" fontId="0" fillId="0" borderId="11" xfId="0" applyNumberFormat="1" applyBorder="1" applyAlignment="1">
      <alignment horizontal="center"/>
    </xf>
    <xf numFmtId="0" fontId="23" fillId="0" borderId="12" xfId="0" applyFont="1" applyFill="1" applyBorder="1" applyAlignment="1">
      <alignment/>
    </xf>
    <xf numFmtId="164" fontId="0" fillId="0" borderId="13" xfId="0" applyNumberFormat="1" applyBorder="1" applyAlignment="1">
      <alignment/>
    </xf>
    <xf numFmtId="0" fontId="25" fillId="0" borderId="12" xfId="0" applyFont="1" applyBorder="1" applyAlignment="1">
      <alignment/>
    </xf>
    <xf numFmtId="0" fontId="0" fillId="0" borderId="12" xfId="0" applyFont="1" applyBorder="1" applyAlignment="1">
      <alignment/>
    </xf>
    <xf numFmtId="0" fontId="0" fillId="24" borderId="13" xfId="0" applyFill="1" applyBorder="1" applyAlignment="1">
      <alignment/>
    </xf>
    <xf numFmtId="165" fontId="0" fillId="24" borderId="13" xfId="0" applyNumberFormat="1" applyFill="1" applyBorder="1" applyAlignment="1">
      <alignment/>
    </xf>
    <xf numFmtId="0" fontId="0" fillId="0" borderId="14" xfId="0" applyFont="1" applyBorder="1" applyAlignment="1">
      <alignment/>
    </xf>
    <xf numFmtId="165" fontId="0" fillId="0" borderId="15" xfId="0" applyNumberFormat="1" applyBorder="1" applyAlignment="1">
      <alignment/>
    </xf>
    <xf numFmtId="165" fontId="0" fillId="24" borderId="15" xfId="0" applyNumberFormat="1" applyFill="1" applyBorder="1" applyAlignment="1">
      <alignment/>
    </xf>
    <xf numFmtId="0" fontId="0" fillId="0" borderId="16" xfId="0" applyFont="1" applyBorder="1" applyAlignment="1">
      <alignment/>
    </xf>
    <xf numFmtId="165" fontId="0" fillId="0" borderId="17" xfId="0" applyNumberFormat="1" applyFont="1" applyBorder="1" applyAlignment="1">
      <alignment/>
    </xf>
    <xf numFmtId="0" fontId="0" fillId="0" borderId="13" xfId="0" applyBorder="1" applyAlignment="1">
      <alignment/>
    </xf>
    <xf numFmtId="0" fontId="0" fillId="0" borderId="16" xfId="0" applyFont="1" applyBorder="1" applyAlignment="1">
      <alignment horizontal="left"/>
    </xf>
    <xf numFmtId="165" fontId="0" fillId="0" borderId="17" xfId="0" applyNumberFormat="1" applyBorder="1" applyAlignment="1">
      <alignment/>
    </xf>
    <xf numFmtId="165" fontId="0" fillId="0" borderId="13" xfId="0" applyNumberFormat="1" applyBorder="1" applyAlignment="1">
      <alignment/>
    </xf>
    <xf numFmtId="0" fontId="0" fillId="0" borderId="18" xfId="0" applyFont="1" applyBorder="1" applyAlignment="1">
      <alignment/>
    </xf>
    <xf numFmtId="165" fontId="0" fillId="24" borderId="19" xfId="0" applyNumberFormat="1" applyFill="1" applyBorder="1" applyAlignment="1">
      <alignment/>
    </xf>
    <xf numFmtId="0" fontId="0" fillId="0" borderId="15" xfId="0" applyBorder="1" applyAlignment="1">
      <alignment/>
    </xf>
    <xf numFmtId="0" fontId="0" fillId="25" borderId="20" xfId="0" applyFill="1" applyBorder="1" applyAlignment="1">
      <alignment/>
    </xf>
    <xf numFmtId="0" fontId="0" fillId="25" borderId="21" xfId="0" applyFill="1" applyBorder="1" applyAlignment="1">
      <alignment/>
    </xf>
    <xf numFmtId="0" fontId="0" fillId="0" borderId="22" xfId="0" applyBorder="1" applyAlignment="1">
      <alignment/>
    </xf>
    <xf numFmtId="164" fontId="0" fillId="24" borderId="13" xfId="0" applyNumberFormat="1" applyFont="1" applyFill="1" applyBorder="1" applyAlignment="1">
      <alignment/>
    </xf>
    <xf numFmtId="0" fontId="23" fillId="0" borderId="13" xfId="0" applyFont="1" applyFill="1" applyBorder="1" applyAlignment="1">
      <alignment/>
    </xf>
    <xf numFmtId="165" fontId="0" fillId="0" borderId="13" xfId="0" applyNumberFormat="1" applyFill="1" applyBorder="1" applyAlignment="1">
      <alignment horizontal="right"/>
    </xf>
    <xf numFmtId="0" fontId="0" fillId="0" borderId="0" xfId="0" applyFont="1" applyAlignment="1">
      <alignment/>
    </xf>
    <xf numFmtId="0" fontId="23" fillId="0" borderId="0" xfId="0" applyFont="1" applyBorder="1" applyAlignment="1">
      <alignment horizontal="right"/>
    </xf>
    <xf numFmtId="3" fontId="0" fillId="0" borderId="0" xfId="0" applyNumberFormat="1" applyFont="1" applyBorder="1" applyAlignment="1">
      <alignment horizontal="center"/>
    </xf>
    <xf numFmtId="0" fontId="0" fillId="0" borderId="0" xfId="0" applyFont="1" applyAlignment="1">
      <alignment/>
    </xf>
    <xf numFmtId="0" fontId="0" fillId="0" borderId="0" xfId="0" applyFont="1" applyBorder="1" applyAlignment="1">
      <alignment horizontal="left"/>
    </xf>
    <xf numFmtId="164" fontId="0" fillId="0" borderId="13" xfId="0" applyNumberFormat="1" applyFont="1" applyFill="1" applyBorder="1" applyAlignment="1">
      <alignment/>
    </xf>
    <xf numFmtId="0" fontId="0" fillId="0" borderId="12" xfId="0" applyFont="1" applyBorder="1" applyAlignment="1">
      <alignment horizontal="left"/>
    </xf>
    <xf numFmtId="0" fontId="0" fillId="0" borderId="15" xfId="0" applyFont="1" applyBorder="1" applyAlignment="1">
      <alignment/>
    </xf>
    <xf numFmtId="0" fontId="23" fillId="0" borderId="23" xfId="0" applyFont="1" applyFill="1" applyBorder="1" applyAlignment="1">
      <alignment/>
    </xf>
    <xf numFmtId="165" fontId="0" fillId="0" borderId="23" xfId="0" applyNumberFormat="1" applyFill="1" applyBorder="1" applyAlignment="1">
      <alignment horizontal="right"/>
    </xf>
    <xf numFmtId="0" fontId="23" fillId="26" borderId="24" xfId="0" applyFont="1" applyFill="1" applyBorder="1" applyAlignment="1">
      <alignment/>
    </xf>
    <xf numFmtId="165" fontId="0" fillId="26" borderId="24" xfId="0" applyNumberFormat="1" applyFill="1" applyBorder="1" applyAlignment="1">
      <alignment horizontal="right"/>
    </xf>
    <xf numFmtId="0" fontId="0" fillId="0" borderId="13" xfId="0" applyFont="1" applyBorder="1" applyAlignment="1">
      <alignment/>
    </xf>
    <xf numFmtId="165" fontId="0" fillId="24" borderId="13" xfId="0" applyNumberFormat="1" applyFont="1" applyFill="1" applyBorder="1" applyAlignment="1">
      <alignment/>
    </xf>
    <xf numFmtId="3" fontId="20" fillId="0" borderId="0" xfId="0" applyNumberFormat="1" applyFont="1" applyBorder="1" applyAlignment="1">
      <alignment horizontal="center"/>
    </xf>
    <xf numFmtId="0" fontId="0" fillId="0" borderId="0" xfId="0" applyFont="1" applyBorder="1" applyAlignment="1">
      <alignment horizontal="left"/>
    </xf>
    <xf numFmtId="0" fontId="0" fillId="0" borderId="0" xfId="0" applyAlignment="1">
      <alignment wrapText="1"/>
    </xf>
    <xf numFmtId="0" fontId="27" fillId="0" borderId="0" xfId="0" applyFont="1" applyAlignment="1">
      <alignment/>
    </xf>
    <xf numFmtId="0" fontId="28" fillId="0" borderId="0" xfId="0" applyFont="1" applyAlignment="1">
      <alignment/>
    </xf>
    <xf numFmtId="164" fontId="0" fillId="24" borderId="25" xfId="0" applyNumberFormat="1" applyFont="1" applyFill="1" applyBorder="1" applyAlignment="1">
      <alignment/>
    </xf>
    <xf numFmtId="0" fontId="0" fillId="0" borderId="0" xfId="0" applyFont="1" applyBorder="1" applyAlignment="1">
      <alignment horizontal="left"/>
    </xf>
    <xf numFmtId="3" fontId="0" fillId="0" borderId="0" xfId="0" applyNumberFormat="1" applyFont="1" applyBorder="1" applyAlignment="1">
      <alignment horizontal="center"/>
    </xf>
    <xf numFmtId="0" fontId="24" fillId="0" borderId="26" xfId="0" applyFont="1" applyBorder="1" applyAlignment="1">
      <alignment horizontal="center" vertical="center" textRotation="90" wrapText="1" readingOrder="1"/>
    </xf>
    <xf numFmtId="0" fontId="0" fillId="0" borderId="26" xfId="0" applyFont="1" applyBorder="1" applyAlignment="1">
      <alignment vertical="top" wrapText="1"/>
    </xf>
    <xf numFmtId="165" fontId="0" fillId="0" borderId="26" xfId="0" applyNumberFormat="1" applyFill="1" applyBorder="1" applyAlignment="1">
      <alignment/>
    </xf>
    <xf numFmtId="0" fontId="0" fillId="0" borderId="12" xfId="0" applyFont="1" applyFill="1" applyBorder="1" applyAlignment="1">
      <alignment/>
    </xf>
    <xf numFmtId="0" fontId="0" fillId="0" borderId="27" xfId="0" applyBorder="1" applyAlignment="1">
      <alignment horizontal="right" wrapText="1"/>
    </xf>
    <xf numFmtId="165" fontId="0" fillId="0" borderId="27" xfId="0" applyNumberFormat="1" applyBorder="1" applyAlignment="1">
      <alignment horizontal="right" wrapText="1"/>
    </xf>
    <xf numFmtId="3" fontId="0" fillId="0" borderId="27" xfId="0" applyNumberFormat="1" applyBorder="1" applyAlignment="1">
      <alignment horizontal="right" wrapText="1"/>
    </xf>
    <xf numFmtId="0" fontId="23" fillId="20" borderId="28" xfId="0" applyFont="1" applyFill="1" applyBorder="1" applyAlignment="1">
      <alignment horizontal="center" wrapText="1"/>
    </xf>
    <xf numFmtId="0" fontId="0" fillId="20" borderId="29" xfId="0" applyFill="1" applyBorder="1" applyAlignment="1">
      <alignment wrapText="1"/>
    </xf>
    <xf numFmtId="0" fontId="0" fillId="20" borderId="29" xfId="0" applyFont="1" applyFill="1" applyBorder="1" applyAlignment="1">
      <alignment wrapText="1"/>
    </xf>
    <xf numFmtId="0" fontId="23" fillId="20" borderId="30" xfId="0" applyFont="1" applyFill="1" applyBorder="1" applyAlignment="1">
      <alignment wrapText="1"/>
    </xf>
    <xf numFmtId="165" fontId="23" fillId="0" borderId="31" xfId="0" applyNumberFormat="1" applyFont="1" applyBorder="1" applyAlignment="1">
      <alignment horizontal="right" wrapText="1"/>
    </xf>
    <xf numFmtId="165" fontId="0" fillId="0" borderId="28" xfId="0" applyNumberFormat="1" applyFont="1" applyBorder="1" applyAlignment="1">
      <alignment wrapText="1"/>
    </xf>
    <xf numFmtId="0" fontId="29" fillId="0" borderId="32" xfId="0" applyFont="1" applyBorder="1" applyAlignment="1">
      <alignment wrapText="1"/>
    </xf>
    <xf numFmtId="1" fontId="0" fillId="0" borderId="27" xfId="0" applyNumberFormat="1" applyBorder="1" applyAlignment="1">
      <alignment horizontal="right" wrapText="1"/>
    </xf>
    <xf numFmtId="0" fontId="0" fillId="0" borderId="0" xfId="0" applyFont="1" applyAlignment="1">
      <alignment/>
    </xf>
    <xf numFmtId="0" fontId="0" fillId="0" borderId="0" xfId="0" applyFont="1" applyBorder="1" applyAlignment="1">
      <alignment horizontal="left"/>
    </xf>
    <xf numFmtId="165" fontId="0" fillId="0" borderId="0" xfId="0" applyNumberFormat="1" applyFill="1" applyBorder="1" applyAlignment="1">
      <alignment/>
    </xf>
    <xf numFmtId="0" fontId="0" fillId="20" borderId="32" xfId="0" applyFont="1" applyFill="1" applyBorder="1" applyAlignment="1">
      <alignment wrapText="1"/>
    </xf>
    <xf numFmtId="0" fontId="0" fillId="20" borderId="30" xfId="0" applyFont="1" applyFill="1" applyBorder="1" applyAlignment="1">
      <alignment wrapText="1"/>
    </xf>
    <xf numFmtId="0" fontId="0" fillId="27" borderId="13" xfId="0" applyFill="1" applyBorder="1" applyAlignment="1">
      <alignment/>
    </xf>
    <xf numFmtId="165" fontId="0" fillId="24" borderId="33" xfId="0" applyNumberFormat="1" applyFont="1" applyFill="1" applyBorder="1" applyAlignment="1">
      <alignment horizontal="right"/>
    </xf>
    <xf numFmtId="165" fontId="0" fillId="24" borderId="20" xfId="0" applyNumberFormat="1" applyFont="1" applyFill="1" applyBorder="1" applyAlignment="1">
      <alignment horizontal="right"/>
    </xf>
    <xf numFmtId="165" fontId="0" fillId="24" borderId="24" xfId="0" applyNumberFormat="1" applyFont="1" applyFill="1" applyBorder="1" applyAlignment="1">
      <alignment horizontal="right"/>
    </xf>
    <xf numFmtId="165" fontId="0" fillId="0" borderId="27" xfId="0" applyNumberFormat="1" applyFont="1" applyBorder="1" applyAlignment="1">
      <alignment wrapText="1"/>
    </xf>
    <xf numFmtId="165" fontId="0" fillId="0" borderId="31" xfId="0" applyNumberFormat="1" applyFont="1" applyBorder="1" applyAlignment="1">
      <alignment wrapText="1"/>
    </xf>
    <xf numFmtId="0" fontId="23" fillId="20" borderId="34" xfId="0" applyFont="1" applyFill="1" applyBorder="1" applyAlignment="1">
      <alignment horizontal="center" wrapText="1"/>
    </xf>
    <xf numFmtId="3" fontId="0" fillId="0" borderId="35" xfId="0" applyNumberFormat="1" applyBorder="1" applyAlignment="1">
      <alignment horizontal="right" wrapText="1"/>
    </xf>
    <xf numFmtId="1" fontId="0" fillId="0" borderId="35" xfId="0" applyNumberFormat="1" applyBorder="1" applyAlignment="1">
      <alignment horizontal="right" wrapText="1"/>
    </xf>
    <xf numFmtId="0" fontId="0" fillId="0" borderId="35" xfId="0" applyBorder="1" applyAlignment="1">
      <alignment horizontal="right" wrapText="1"/>
    </xf>
    <xf numFmtId="165" fontId="0" fillId="0" borderId="35" xfId="0" applyNumberFormat="1" applyBorder="1" applyAlignment="1">
      <alignment horizontal="right" wrapText="1"/>
    </xf>
    <xf numFmtId="165" fontId="23" fillId="0" borderId="36" xfId="0" applyNumberFormat="1" applyFont="1" applyBorder="1" applyAlignment="1">
      <alignment horizontal="right" wrapText="1"/>
    </xf>
    <xf numFmtId="165" fontId="0" fillId="0" borderId="34" xfId="0" applyNumberFormat="1" applyFont="1" applyBorder="1" applyAlignment="1">
      <alignment wrapText="1"/>
    </xf>
    <xf numFmtId="165" fontId="0" fillId="0" borderId="35" xfId="0" applyNumberFormat="1" applyFont="1" applyBorder="1" applyAlignment="1">
      <alignment wrapText="1"/>
    </xf>
    <xf numFmtId="165" fontId="0" fillId="0" borderId="36" xfId="0" applyNumberFormat="1" applyFont="1" applyBorder="1" applyAlignment="1">
      <alignment wrapText="1"/>
    </xf>
    <xf numFmtId="0" fontId="0" fillId="0" borderId="0" xfId="0" applyFont="1" applyAlignment="1">
      <alignment/>
    </xf>
    <xf numFmtId="3" fontId="0" fillId="27" borderId="10" xfId="0" applyNumberFormat="1" applyFont="1" applyFill="1" applyBorder="1" applyAlignment="1">
      <alignment horizontal="center" wrapText="1"/>
    </xf>
    <xf numFmtId="165" fontId="0" fillId="27" borderId="15" xfId="0" applyNumberFormat="1" applyFill="1" applyBorder="1" applyAlignment="1">
      <alignment/>
    </xf>
    <xf numFmtId="165" fontId="0" fillId="27" borderId="17" xfId="0" applyNumberFormat="1" applyFont="1" applyFill="1" applyBorder="1" applyAlignment="1">
      <alignment/>
    </xf>
    <xf numFmtId="165" fontId="0" fillId="27" borderId="17" xfId="0" applyNumberFormat="1" applyFill="1" applyBorder="1" applyAlignment="1">
      <alignment/>
    </xf>
    <xf numFmtId="165" fontId="0" fillId="27" borderId="13" xfId="0" applyNumberFormat="1" applyFill="1" applyBorder="1" applyAlignment="1">
      <alignment/>
    </xf>
    <xf numFmtId="165" fontId="0" fillId="27" borderId="19" xfId="0" applyNumberFormat="1" applyFill="1" applyBorder="1" applyAlignment="1">
      <alignment/>
    </xf>
    <xf numFmtId="165" fontId="0" fillId="27" borderId="23" xfId="0" applyNumberFormat="1" applyFill="1" applyBorder="1" applyAlignment="1">
      <alignment horizontal="right"/>
    </xf>
    <xf numFmtId="165" fontId="0" fillId="27" borderId="13" xfId="0" applyNumberFormat="1" applyFill="1" applyBorder="1" applyAlignment="1">
      <alignment horizontal="right"/>
    </xf>
    <xf numFmtId="165" fontId="0" fillId="27" borderId="33" xfId="0" applyNumberFormat="1" applyFont="1" applyFill="1" applyBorder="1" applyAlignment="1">
      <alignment horizontal="right"/>
    </xf>
    <xf numFmtId="165" fontId="0" fillId="27" borderId="20" xfId="0" applyNumberFormat="1" applyFont="1" applyFill="1" applyBorder="1" applyAlignment="1">
      <alignment horizontal="right"/>
    </xf>
    <xf numFmtId="165" fontId="0" fillId="27" borderId="24" xfId="0" applyNumberFormat="1" applyFont="1" applyFill="1" applyBorder="1" applyAlignment="1">
      <alignment horizontal="right"/>
    </xf>
    <xf numFmtId="164" fontId="0" fillId="27" borderId="13" xfId="0" applyNumberFormat="1" applyFill="1" applyBorder="1" applyAlignment="1">
      <alignment/>
    </xf>
    <xf numFmtId="0" fontId="0" fillId="27" borderId="15" xfId="0" applyFill="1" applyBorder="1" applyAlignment="1">
      <alignment/>
    </xf>
    <xf numFmtId="164" fontId="0" fillId="27" borderId="13" xfId="0" applyNumberFormat="1" applyFont="1" applyFill="1" applyBorder="1" applyAlignment="1">
      <alignment horizontal="right"/>
    </xf>
    <xf numFmtId="0" fontId="0" fillId="27" borderId="13" xfId="0" applyFill="1" applyBorder="1" applyAlignment="1">
      <alignment horizontal="right"/>
    </xf>
    <xf numFmtId="165" fontId="0" fillId="27" borderId="13" xfId="0" applyNumberFormat="1" applyFont="1" applyFill="1" applyBorder="1" applyAlignment="1">
      <alignment horizontal="right"/>
    </xf>
    <xf numFmtId="164" fontId="0" fillId="27" borderId="25" xfId="0" applyNumberFormat="1" applyFont="1" applyFill="1" applyBorder="1" applyAlignment="1">
      <alignment horizontal="right"/>
    </xf>
    <xf numFmtId="165" fontId="0" fillId="28" borderId="24" xfId="0" applyNumberFormat="1" applyFill="1" applyBorder="1" applyAlignment="1">
      <alignment horizontal="right"/>
    </xf>
    <xf numFmtId="0" fontId="31" fillId="0" borderId="23" xfId="0" applyFont="1" applyBorder="1" applyAlignment="1">
      <alignment horizontal="center" vertical="center" textRotation="90" wrapText="1" readingOrder="1"/>
    </xf>
    <xf numFmtId="0" fontId="31" fillId="0" borderId="13" xfId="0" applyFont="1" applyBorder="1" applyAlignment="1">
      <alignment horizontal="center" vertical="center" textRotation="90" wrapText="1" readingOrder="1"/>
    </xf>
    <xf numFmtId="0" fontId="31" fillId="0" borderId="25" xfId="0" applyFont="1" applyBorder="1" applyAlignment="1">
      <alignment horizontal="center" vertical="center" textRotation="90" wrapText="1" readingOrder="1"/>
    </xf>
    <xf numFmtId="0" fontId="24" fillId="0" borderId="23" xfId="0" applyFont="1" applyFill="1" applyBorder="1" applyAlignment="1">
      <alignment horizontal="center" vertical="center" textRotation="90"/>
    </xf>
    <xf numFmtId="0" fontId="24" fillId="0" borderId="13" xfId="0" applyFont="1" applyFill="1" applyBorder="1" applyAlignment="1">
      <alignment horizontal="center" vertical="center" textRotation="90"/>
    </xf>
    <xf numFmtId="0" fontId="24" fillId="0" borderId="15" xfId="0" applyFont="1" applyFill="1" applyBorder="1" applyAlignment="1">
      <alignment horizontal="center" vertical="center" textRotation="90"/>
    </xf>
    <xf numFmtId="0" fontId="23" fillId="0" borderId="0" xfId="0" applyFont="1" applyAlignment="1">
      <alignment horizontal="center"/>
    </xf>
    <xf numFmtId="0" fontId="31" fillId="29" borderId="37" xfId="0" applyFont="1" applyFill="1" applyBorder="1" applyAlignment="1">
      <alignment horizontal="center" vertical="center"/>
    </xf>
    <xf numFmtId="0" fontId="31" fillId="29" borderId="38" xfId="0" applyFont="1" applyFill="1" applyBorder="1" applyAlignment="1">
      <alignment horizontal="center" vertical="center"/>
    </xf>
    <xf numFmtId="0" fontId="23" fillId="0" borderId="39" xfId="0" applyFont="1" applyFill="1" applyBorder="1" applyAlignment="1">
      <alignment horizontal="center"/>
    </xf>
    <xf numFmtId="0" fontId="23" fillId="0" borderId="40" xfId="0" applyFont="1" applyFill="1" applyBorder="1" applyAlignment="1">
      <alignment horizontal="center"/>
    </xf>
    <xf numFmtId="0" fontId="24" fillId="0" borderId="22" xfId="0" applyFont="1" applyBorder="1" applyAlignment="1">
      <alignment horizontal="center" vertical="center" textRotation="90" wrapText="1" readingOrder="1"/>
    </xf>
    <xf numFmtId="0" fontId="24" fillId="0" borderId="13" xfId="0" applyFont="1" applyBorder="1" applyAlignment="1">
      <alignment horizontal="center" vertical="center" textRotation="90" wrapText="1" readingOrder="1"/>
    </xf>
    <xf numFmtId="0" fontId="24" fillId="0" borderId="15" xfId="0" applyFont="1" applyBorder="1" applyAlignment="1">
      <alignment horizontal="center" vertical="center" textRotation="90" wrapText="1" readingOrder="1"/>
    </xf>
    <xf numFmtId="0" fontId="0" fillId="0" borderId="37" xfId="0" applyFont="1" applyFill="1" applyBorder="1" applyAlignment="1">
      <alignment horizontal="left" wrapText="1"/>
    </xf>
    <xf numFmtId="0" fontId="0" fillId="0" borderId="38" xfId="0" applyFill="1" applyBorder="1" applyAlignment="1">
      <alignment horizontal="left" wrapText="1"/>
    </xf>
    <xf numFmtId="0" fontId="0" fillId="0" borderId="21" xfId="0" applyFont="1" applyFill="1" applyBorder="1" applyAlignment="1">
      <alignment horizontal="left" wrapText="1"/>
    </xf>
    <xf numFmtId="0" fontId="0" fillId="0" borderId="41" xfId="0" applyFill="1" applyBorder="1" applyAlignment="1">
      <alignment horizontal="left" wrapText="1"/>
    </xf>
    <xf numFmtId="0" fontId="0" fillId="0" borderId="39" xfId="0" applyFont="1" applyFill="1" applyBorder="1" applyAlignment="1">
      <alignment horizontal="left" wrapText="1"/>
    </xf>
    <xf numFmtId="0" fontId="0" fillId="0" borderId="40" xfId="0" applyFill="1" applyBorder="1" applyAlignment="1">
      <alignment horizontal="left" wrapText="1"/>
    </xf>
    <xf numFmtId="0" fontId="28" fillId="29" borderId="42" xfId="0" applyFont="1" applyFill="1" applyBorder="1" applyAlignment="1">
      <alignment horizontal="left" wrapText="1"/>
    </xf>
    <xf numFmtId="0" fontId="28" fillId="29" borderId="43" xfId="0" applyFont="1" applyFill="1" applyBorder="1" applyAlignment="1">
      <alignment horizontal="left" wrapText="1"/>
    </xf>
    <xf numFmtId="0" fontId="0" fillId="0" borderId="12" xfId="0" applyFont="1" applyBorder="1" applyAlignment="1">
      <alignment horizontal="left"/>
    </xf>
    <xf numFmtId="0" fontId="0" fillId="0" borderId="44" xfId="0" applyFont="1" applyBorder="1" applyAlignment="1">
      <alignment horizontal="left"/>
    </xf>
    <xf numFmtId="0" fontId="24" fillId="0" borderId="12" xfId="0" applyFont="1" applyBorder="1" applyAlignment="1">
      <alignment horizontal="left" vertical="center" textRotation="90" wrapText="1" readingOrder="1"/>
    </xf>
    <xf numFmtId="0" fontId="24" fillId="0" borderId="44" xfId="0" applyFont="1" applyBorder="1" applyAlignment="1">
      <alignment horizontal="left" vertical="center" textRotation="90" wrapText="1" readingOrder="1"/>
    </xf>
    <xf numFmtId="0" fontId="0" fillId="0" borderId="41" xfId="0" applyFont="1" applyFill="1" applyBorder="1" applyAlignment="1">
      <alignment horizontal="left" wrapText="1"/>
    </xf>
    <xf numFmtId="0" fontId="25" fillId="0" borderId="45" xfId="0" applyFont="1" applyBorder="1" applyAlignment="1">
      <alignment horizontal="left"/>
    </xf>
    <xf numFmtId="0" fontId="25" fillId="0" borderId="46" xfId="0" applyFont="1" applyBorder="1" applyAlignment="1">
      <alignment horizontal="left"/>
    </xf>
    <xf numFmtId="0" fontId="0" fillId="0" borderId="47" xfId="0" applyFont="1" applyBorder="1" applyAlignment="1">
      <alignment horizontal="left" wrapText="1"/>
    </xf>
    <xf numFmtId="0" fontId="0" fillId="0" borderId="48" xfId="0" applyFont="1" applyBorder="1" applyAlignment="1">
      <alignment horizontal="left" wrapText="1"/>
    </xf>
    <xf numFmtId="0" fontId="25" fillId="0" borderId="12" xfId="0" applyFont="1" applyBorder="1" applyAlignment="1">
      <alignment horizontal="left"/>
    </xf>
    <xf numFmtId="0" fontId="25" fillId="0" borderId="44" xfId="0"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00"/>
  <sheetViews>
    <sheetView showGridLines="0" tabSelected="1" zoomScale="90" zoomScaleNormal="90" zoomScalePageLayoutView="0" workbookViewId="0" topLeftCell="A67">
      <selection activeCell="A1" sqref="A1"/>
    </sheetView>
  </sheetViews>
  <sheetFormatPr defaultColWidth="9.140625" defaultRowHeight="12.75"/>
  <cols>
    <col min="1" max="1" width="20.00390625" style="0" customWidth="1"/>
    <col min="2" max="2" width="5.8515625" style="0" customWidth="1"/>
    <col min="3" max="3" width="69.421875" style="0" customWidth="1"/>
    <col min="4" max="5" width="13.7109375" style="0" customWidth="1"/>
    <col min="6" max="8" width="14.7109375" style="0" customWidth="1"/>
  </cols>
  <sheetData>
    <row r="1" spans="1:8" ht="19.5">
      <c r="A1" s="1" t="s">
        <v>65</v>
      </c>
      <c r="B1" s="2"/>
      <c r="C1" s="2"/>
      <c r="D1" s="2"/>
      <c r="E1" s="2"/>
      <c r="F1" s="2"/>
      <c r="G1" s="2"/>
      <c r="H1" s="2"/>
    </row>
    <row r="2" spans="1:8" ht="18">
      <c r="A2" s="3" t="s">
        <v>106</v>
      </c>
      <c r="B2" s="2"/>
      <c r="C2" s="2"/>
      <c r="D2" s="2"/>
      <c r="E2" s="2"/>
      <c r="F2" s="2"/>
      <c r="G2" s="2"/>
      <c r="H2" s="2"/>
    </row>
    <row r="3" spans="1:8" ht="9.75" customHeight="1">
      <c r="A3" s="4"/>
      <c r="B3" s="2"/>
      <c r="C3" s="2"/>
      <c r="D3" s="2"/>
      <c r="E3" s="2"/>
      <c r="F3" s="2"/>
      <c r="G3" s="2"/>
      <c r="H3" s="2"/>
    </row>
    <row r="4" spans="1:8" ht="15.75">
      <c r="A4" s="5" t="s">
        <v>18</v>
      </c>
      <c r="B4" s="41" t="s">
        <v>27</v>
      </c>
      <c r="C4" s="42"/>
      <c r="D4" s="43"/>
      <c r="E4" s="43"/>
      <c r="F4" s="43"/>
      <c r="G4" s="43"/>
      <c r="H4" s="43"/>
    </row>
    <row r="5" spans="1:8" ht="15.75">
      <c r="A5" s="7"/>
      <c r="B5" s="78" t="s">
        <v>51</v>
      </c>
      <c r="C5" s="42"/>
      <c r="D5" s="43"/>
      <c r="E5" s="43"/>
      <c r="F5" s="43"/>
      <c r="G5" s="43"/>
      <c r="H5" s="43"/>
    </row>
    <row r="6" spans="1:8" ht="15.75">
      <c r="A6" s="7"/>
      <c r="B6" s="44" t="s">
        <v>19</v>
      </c>
      <c r="C6" s="42"/>
      <c r="D6" s="43"/>
      <c r="E6" s="43"/>
      <c r="F6" s="43"/>
      <c r="G6" s="43"/>
      <c r="H6" s="43"/>
    </row>
    <row r="7" spans="1:8" ht="15.75">
      <c r="A7" s="7"/>
      <c r="B7" s="98" t="s">
        <v>100</v>
      </c>
      <c r="C7" s="42"/>
      <c r="D7" s="43"/>
      <c r="E7" s="43"/>
      <c r="F7" s="43"/>
      <c r="G7" s="43"/>
      <c r="H7" s="43"/>
    </row>
    <row r="8" spans="1:8" ht="15.75">
      <c r="A8" s="7"/>
      <c r="B8" s="98" t="s">
        <v>101</v>
      </c>
      <c r="C8" s="45"/>
      <c r="D8" s="43"/>
      <c r="E8" s="43"/>
      <c r="F8" s="43"/>
      <c r="G8" s="43"/>
      <c r="H8" s="43"/>
    </row>
    <row r="9" spans="1:8" ht="15.75">
      <c r="A9" s="7"/>
      <c r="B9" s="78" t="s">
        <v>72</v>
      </c>
      <c r="C9" s="45"/>
      <c r="D9" s="43"/>
      <c r="E9" s="43"/>
      <c r="F9" s="43"/>
      <c r="G9" s="43"/>
      <c r="H9" s="43"/>
    </row>
    <row r="10" spans="1:8" ht="15.75">
      <c r="A10" s="7"/>
      <c r="B10" s="78" t="s">
        <v>73</v>
      </c>
      <c r="C10" s="56"/>
      <c r="D10" s="62"/>
      <c r="E10" s="62"/>
      <c r="F10" s="62"/>
      <c r="G10" s="62"/>
      <c r="H10" s="62"/>
    </row>
    <row r="11" spans="1:8" ht="15.75">
      <c r="A11" s="7"/>
      <c r="B11" s="41"/>
      <c r="C11" s="79" t="s">
        <v>52</v>
      </c>
      <c r="D11" s="62"/>
      <c r="E11" s="62"/>
      <c r="F11" s="62"/>
      <c r="G11" s="62"/>
      <c r="H11" s="62"/>
    </row>
    <row r="12" spans="1:8" ht="15.75">
      <c r="A12" s="7"/>
      <c r="B12" s="98" t="s">
        <v>102</v>
      </c>
      <c r="C12" s="42"/>
      <c r="D12" s="55"/>
      <c r="E12" s="55"/>
      <c r="F12" s="55"/>
      <c r="G12" s="55"/>
      <c r="H12" s="55"/>
    </row>
    <row r="13" spans="1:8" s="6" customFormat="1" ht="14.25" customHeight="1">
      <c r="A13" s="7"/>
      <c r="B13" s="98" t="s">
        <v>103</v>
      </c>
      <c r="C13" s="42"/>
      <c r="D13" s="43"/>
      <c r="E13" s="43"/>
      <c r="F13" s="43"/>
      <c r="G13" s="43"/>
      <c r="H13" s="43"/>
    </row>
    <row r="14" spans="1:8" s="6" customFormat="1" ht="14.25" customHeight="1">
      <c r="A14" s="7"/>
      <c r="B14" s="78" t="s">
        <v>74</v>
      </c>
      <c r="C14" s="61"/>
      <c r="D14" s="43"/>
      <c r="E14" s="43"/>
      <c r="F14" s="43"/>
      <c r="G14" s="43"/>
      <c r="H14" s="43"/>
    </row>
    <row r="15" spans="1:8" s="6" customFormat="1" ht="14.25" customHeight="1">
      <c r="A15" s="7"/>
      <c r="B15" s="98" t="s">
        <v>105</v>
      </c>
      <c r="C15" s="42"/>
      <c r="D15" s="43"/>
      <c r="E15" s="43"/>
      <c r="F15" s="43"/>
      <c r="G15" s="43"/>
      <c r="H15" s="43"/>
    </row>
    <row r="16" spans="3:8" ht="12.75">
      <c r="C16" s="9"/>
      <c r="D16" s="8"/>
      <c r="E16" s="8"/>
      <c r="F16" s="8"/>
      <c r="G16" s="8"/>
      <c r="H16" s="8"/>
    </row>
    <row r="17" spans="1:8" ht="12.75">
      <c r="A17" s="123" t="s">
        <v>12</v>
      </c>
      <c r="B17" s="123"/>
      <c r="C17" s="11"/>
      <c r="D17" s="8"/>
      <c r="E17" s="8"/>
      <c r="F17" s="8"/>
      <c r="G17" s="8"/>
      <c r="H17" s="8"/>
    </row>
    <row r="18" spans="1:8" ht="10.5" customHeight="1" thickBot="1">
      <c r="A18" s="10"/>
      <c r="B18" s="10"/>
      <c r="C18" s="12"/>
      <c r="D18" s="8"/>
      <c r="E18" s="8"/>
      <c r="F18" s="8"/>
      <c r="G18" s="8"/>
      <c r="H18" s="8"/>
    </row>
    <row r="19" spans="2:8" ht="40.5" customHeight="1" thickBot="1">
      <c r="B19" s="124" t="s">
        <v>104</v>
      </c>
      <c r="C19" s="125"/>
      <c r="D19" s="14" t="s">
        <v>75</v>
      </c>
      <c r="E19" s="14" t="s">
        <v>76</v>
      </c>
      <c r="F19" s="14" t="s">
        <v>77</v>
      </c>
      <c r="G19" s="14" t="s">
        <v>78</v>
      </c>
      <c r="H19" s="14" t="s">
        <v>107</v>
      </c>
    </row>
    <row r="20" spans="2:8" ht="14.25" customHeight="1" thickBot="1">
      <c r="B20" s="126" t="s">
        <v>21</v>
      </c>
      <c r="C20" s="127"/>
      <c r="D20" s="99">
        <v>462969</v>
      </c>
      <c r="E20" s="99">
        <v>244606</v>
      </c>
      <c r="F20" s="99">
        <v>99293</v>
      </c>
      <c r="G20" s="99">
        <v>68624</v>
      </c>
      <c r="H20" s="99">
        <f>SUM(D20:G20)</f>
        <v>875492</v>
      </c>
    </row>
    <row r="21" spans="3:8" ht="14.25" customHeight="1" thickBot="1">
      <c r="C21" s="15"/>
      <c r="D21" s="16"/>
      <c r="E21" s="16"/>
      <c r="F21" s="16"/>
      <c r="G21" s="16"/>
      <c r="H21" s="16"/>
    </row>
    <row r="22" spans="2:8" ht="12.75" customHeight="1">
      <c r="B22" s="128" t="s">
        <v>26</v>
      </c>
      <c r="C22" s="17"/>
      <c r="D22" s="18"/>
      <c r="E22" s="18"/>
      <c r="F22" s="18"/>
      <c r="G22" s="18"/>
      <c r="H22" s="18"/>
    </row>
    <row r="23" spans="2:8" ht="12.75">
      <c r="B23" s="129"/>
      <c r="C23" s="19" t="s">
        <v>0</v>
      </c>
      <c r="D23" s="18"/>
      <c r="E23" s="18"/>
      <c r="F23" s="18"/>
      <c r="G23" s="18"/>
      <c r="H23" s="110"/>
    </row>
    <row r="24" spans="2:8" ht="12.75">
      <c r="B24" s="129"/>
      <c r="C24" s="20" t="s">
        <v>66</v>
      </c>
      <c r="D24" s="21">
        <v>0</v>
      </c>
      <c r="E24" s="21">
        <v>0</v>
      </c>
      <c r="F24" s="21">
        <v>0</v>
      </c>
      <c r="G24" s="21">
        <v>0</v>
      </c>
      <c r="H24" s="83">
        <f>SUM(D24:G24)</f>
        <v>0</v>
      </c>
    </row>
    <row r="25" spans="2:8" ht="12.75" customHeight="1">
      <c r="B25" s="129"/>
      <c r="C25" s="20" t="s">
        <v>67</v>
      </c>
      <c r="D25" s="22">
        <v>0</v>
      </c>
      <c r="E25" s="22">
        <v>0</v>
      </c>
      <c r="F25" s="22">
        <v>0</v>
      </c>
      <c r="G25" s="22">
        <v>0</v>
      </c>
      <c r="H25" s="106" t="e">
        <f>_xlfn.AVERAGEIF(D25:G25,"&lt;&gt;0",D25:G25)</f>
        <v>#DIV/0!</v>
      </c>
    </row>
    <row r="26" spans="2:8" ht="12.75">
      <c r="B26" s="129"/>
      <c r="C26" s="23" t="s">
        <v>68</v>
      </c>
      <c r="D26" s="24">
        <f>D24*D25*4.34</f>
        <v>0</v>
      </c>
      <c r="E26" s="24">
        <f>E24*E25*4.34</f>
        <v>0</v>
      </c>
      <c r="F26" s="24">
        <f>F24*F25*4.34</f>
        <v>0</v>
      </c>
      <c r="G26" s="24">
        <f>G24*G25*4.34</f>
        <v>0</v>
      </c>
      <c r="H26" s="100">
        <f>SUM(D26:G26)</f>
        <v>0</v>
      </c>
    </row>
    <row r="27" spans="2:8" ht="12.75">
      <c r="B27" s="129"/>
      <c r="C27" s="20" t="s">
        <v>22</v>
      </c>
      <c r="D27" s="21">
        <v>0</v>
      </c>
      <c r="E27" s="21">
        <v>0</v>
      </c>
      <c r="F27" s="21">
        <v>0</v>
      </c>
      <c r="G27" s="21">
        <v>0</v>
      </c>
      <c r="H27" s="83">
        <f>SUM(D27:G27)</f>
        <v>0</v>
      </c>
    </row>
    <row r="28" spans="2:8" ht="12.75">
      <c r="B28" s="129"/>
      <c r="C28" s="20" t="s">
        <v>60</v>
      </c>
      <c r="D28" s="22">
        <v>0</v>
      </c>
      <c r="E28" s="22">
        <v>0</v>
      </c>
      <c r="F28" s="22">
        <v>0</v>
      </c>
      <c r="G28" s="22">
        <v>0</v>
      </c>
      <c r="H28" s="106" t="e">
        <f>_xlfn.AVERAGEIF(D28:G28,"&lt;&gt;0",D28:G28)</f>
        <v>#DIV/0!</v>
      </c>
    </row>
    <row r="29" spans="2:8" ht="12.75">
      <c r="B29" s="129"/>
      <c r="C29" s="23" t="s">
        <v>23</v>
      </c>
      <c r="D29" s="24">
        <f>D27*D28*4.34</f>
        <v>0</v>
      </c>
      <c r="E29" s="24">
        <f>E27*E28*4.34</f>
        <v>0</v>
      </c>
      <c r="F29" s="24">
        <f>F27*F28*4.34</f>
        <v>0</v>
      </c>
      <c r="G29" s="24">
        <f>G27*G28*4.34</f>
        <v>0</v>
      </c>
      <c r="H29" s="100">
        <f>SUM(D29:G29)</f>
        <v>0</v>
      </c>
    </row>
    <row r="30" spans="2:8" ht="12.75">
      <c r="B30" s="129"/>
      <c r="C30" s="23" t="s">
        <v>69</v>
      </c>
      <c r="D30" s="25">
        <v>0</v>
      </c>
      <c r="E30" s="25">
        <v>0</v>
      </c>
      <c r="F30" s="25">
        <v>0</v>
      </c>
      <c r="G30" s="25">
        <v>0</v>
      </c>
      <c r="H30" s="100">
        <f>SUM(D30:G30)</f>
        <v>0</v>
      </c>
    </row>
    <row r="31" spans="2:8" ht="13.5" thickBot="1">
      <c r="B31" s="129"/>
      <c r="C31" s="26" t="s">
        <v>70</v>
      </c>
      <c r="D31" s="27">
        <f>D26+D29+D30</f>
        <v>0</v>
      </c>
      <c r="E31" s="27">
        <f>E26+E29+E30</f>
        <v>0</v>
      </c>
      <c r="F31" s="27">
        <f>F26+F29+F30</f>
        <v>0</v>
      </c>
      <c r="G31" s="27">
        <f>G26+G29+G30</f>
        <v>0</v>
      </c>
      <c r="H31" s="101">
        <f>SUM(D31:G31)</f>
        <v>0</v>
      </c>
    </row>
    <row r="32" spans="2:8" ht="13.5" thickTop="1">
      <c r="B32" s="129"/>
      <c r="C32" s="20"/>
      <c r="D32" s="28"/>
      <c r="E32" s="28"/>
      <c r="F32" s="28"/>
      <c r="G32" s="28"/>
      <c r="H32" s="83"/>
    </row>
    <row r="33" spans="2:8" ht="12.75">
      <c r="B33" s="129"/>
      <c r="C33" s="19" t="s">
        <v>1</v>
      </c>
      <c r="D33" s="18"/>
      <c r="E33" s="18"/>
      <c r="F33" s="18"/>
      <c r="G33" s="18"/>
      <c r="H33" s="110"/>
    </row>
    <row r="34" spans="2:8" ht="12.75">
      <c r="B34" s="129"/>
      <c r="C34" s="20" t="s">
        <v>2</v>
      </c>
      <c r="D34" s="21">
        <v>0</v>
      </c>
      <c r="E34" s="21">
        <v>0</v>
      </c>
      <c r="F34" s="21">
        <v>0</v>
      </c>
      <c r="G34" s="21">
        <v>0</v>
      </c>
      <c r="H34" s="83">
        <f>SUM(D34:G34)</f>
        <v>0</v>
      </c>
    </row>
    <row r="35" spans="2:8" ht="12.75">
      <c r="B35" s="129"/>
      <c r="C35" s="20" t="s">
        <v>61</v>
      </c>
      <c r="D35" s="22">
        <v>0</v>
      </c>
      <c r="E35" s="22">
        <v>0</v>
      </c>
      <c r="F35" s="22">
        <v>0</v>
      </c>
      <c r="G35" s="22">
        <v>0</v>
      </c>
      <c r="H35" s="106" t="e">
        <f>_xlfn.AVERAGEIF(D35:G35,"&lt;&gt;0",D35:G35)</f>
        <v>#DIV/0!</v>
      </c>
    </row>
    <row r="36" spans="2:8" ht="12.75">
      <c r="B36" s="129"/>
      <c r="C36" s="23" t="s">
        <v>3</v>
      </c>
      <c r="D36" s="24">
        <f>D34*D35*4.34</f>
        <v>0</v>
      </c>
      <c r="E36" s="24">
        <f>E34*E35*4.34</f>
        <v>0</v>
      </c>
      <c r="F36" s="24">
        <f>F34*F35*4.34</f>
        <v>0</v>
      </c>
      <c r="G36" s="24">
        <f>G34*G35*4.34</f>
        <v>0</v>
      </c>
      <c r="H36" s="100">
        <f>SUM(D36:G36)</f>
        <v>0</v>
      </c>
    </row>
    <row r="37" spans="2:8" ht="12.75">
      <c r="B37" s="129"/>
      <c r="C37" s="20" t="s">
        <v>13</v>
      </c>
      <c r="D37" s="21">
        <v>0</v>
      </c>
      <c r="E37" s="21">
        <v>0</v>
      </c>
      <c r="F37" s="21">
        <v>0</v>
      </c>
      <c r="G37" s="21">
        <v>0</v>
      </c>
      <c r="H37" s="83">
        <f>SUM(D37:G37)</f>
        <v>0</v>
      </c>
    </row>
    <row r="38" spans="2:8" ht="12.75">
      <c r="B38" s="129"/>
      <c r="C38" s="20" t="s">
        <v>62</v>
      </c>
      <c r="D38" s="22">
        <v>0</v>
      </c>
      <c r="E38" s="22">
        <v>0</v>
      </c>
      <c r="F38" s="22">
        <v>0</v>
      </c>
      <c r="G38" s="22">
        <v>0</v>
      </c>
      <c r="H38" s="106" t="e">
        <f>_xlfn.AVERAGEIF(D38:G38,"&lt;&gt;0",D38:G38)</f>
        <v>#DIV/0!</v>
      </c>
    </row>
    <row r="39" spans="2:8" ht="12.75">
      <c r="B39" s="129"/>
      <c r="C39" s="23" t="s">
        <v>14</v>
      </c>
      <c r="D39" s="24">
        <f>D37*D38*4.34</f>
        <v>0</v>
      </c>
      <c r="E39" s="24">
        <f>E37*E38*4.34</f>
        <v>0</v>
      </c>
      <c r="F39" s="24">
        <f>F37*F38*4.34</f>
        <v>0</v>
      </c>
      <c r="G39" s="24">
        <f>G37*G38*4.34</f>
        <v>0</v>
      </c>
      <c r="H39" s="100">
        <f>SUM(D39:G39)</f>
        <v>0</v>
      </c>
    </row>
    <row r="40" spans="2:8" ht="12.75">
      <c r="B40" s="129"/>
      <c r="C40" s="20" t="s">
        <v>15</v>
      </c>
      <c r="D40" s="21">
        <v>0</v>
      </c>
      <c r="E40" s="21">
        <v>0</v>
      </c>
      <c r="F40" s="21">
        <v>0</v>
      </c>
      <c r="G40" s="21">
        <v>0</v>
      </c>
      <c r="H40" s="83">
        <f>SUM(D40:G40)</f>
        <v>0</v>
      </c>
    </row>
    <row r="41" spans="2:8" ht="12.75">
      <c r="B41" s="129"/>
      <c r="C41" s="20" t="s">
        <v>63</v>
      </c>
      <c r="D41" s="22">
        <v>0</v>
      </c>
      <c r="E41" s="22">
        <v>0</v>
      </c>
      <c r="F41" s="22">
        <v>0</v>
      </c>
      <c r="G41" s="22">
        <v>0</v>
      </c>
      <c r="H41" s="106" t="e">
        <f>_xlfn.AVERAGEIF(D41:G41,"&lt;&gt;0",D41:G41)</f>
        <v>#DIV/0!</v>
      </c>
    </row>
    <row r="42" spans="2:8" ht="12.75">
      <c r="B42" s="129"/>
      <c r="C42" s="23" t="s">
        <v>16</v>
      </c>
      <c r="D42" s="24">
        <f>D40*D41*4.34</f>
        <v>0</v>
      </c>
      <c r="E42" s="24">
        <f>E40*E41*4.34</f>
        <v>0</v>
      </c>
      <c r="F42" s="24">
        <f>F40*F41*4.34</f>
        <v>0</v>
      </c>
      <c r="G42" s="24">
        <f>G40*G41*4.34</f>
        <v>0</v>
      </c>
      <c r="H42" s="100">
        <f>SUM(D42:G42)</f>
        <v>0</v>
      </c>
    </row>
    <row r="43" spans="2:8" ht="12.75">
      <c r="B43" s="129"/>
      <c r="C43" s="23" t="s">
        <v>25</v>
      </c>
      <c r="D43" s="25">
        <v>0</v>
      </c>
      <c r="E43" s="25">
        <v>0</v>
      </c>
      <c r="F43" s="25">
        <v>0</v>
      </c>
      <c r="G43" s="25">
        <v>0</v>
      </c>
      <c r="H43" s="100">
        <f>SUM(D43:G43)</f>
        <v>0</v>
      </c>
    </row>
    <row r="44" spans="2:8" ht="13.5" thickBot="1">
      <c r="B44" s="129"/>
      <c r="C44" s="29" t="s">
        <v>41</v>
      </c>
      <c r="D44" s="30">
        <f>D36+D39+D42+D43</f>
        <v>0</v>
      </c>
      <c r="E44" s="30">
        <f>E36+E39+E42+E43</f>
        <v>0</v>
      </c>
      <c r="F44" s="30">
        <f>F36+F39+F42+F43</f>
        <v>0</v>
      </c>
      <c r="G44" s="30">
        <f>G36+G39+G42+G43</f>
        <v>0</v>
      </c>
      <c r="H44" s="102">
        <f>SUM(D44:G44)</f>
        <v>0</v>
      </c>
    </row>
    <row r="45" spans="2:8" ht="13.5" thickTop="1">
      <c r="B45" s="129"/>
      <c r="C45" s="20"/>
      <c r="D45" s="28"/>
      <c r="E45" s="28"/>
      <c r="F45" s="28"/>
      <c r="G45" s="28"/>
      <c r="H45" s="83"/>
    </row>
    <row r="46" spans="2:8" ht="12.75">
      <c r="B46" s="129"/>
      <c r="C46" s="19" t="s">
        <v>11</v>
      </c>
      <c r="D46" s="18"/>
      <c r="E46" s="18"/>
      <c r="F46" s="18"/>
      <c r="G46" s="18"/>
      <c r="H46" s="110"/>
    </row>
    <row r="47" spans="2:8" ht="12.75">
      <c r="B47" s="129"/>
      <c r="C47" s="20" t="s">
        <v>42</v>
      </c>
      <c r="D47" s="22">
        <v>0</v>
      </c>
      <c r="E47" s="22">
        <v>0</v>
      </c>
      <c r="F47" s="22">
        <v>0</v>
      </c>
      <c r="G47" s="22">
        <v>0</v>
      </c>
      <c r="H47" s="103">
        <f>SUM(D47:G47)</f>
        <v>0</v>
      </c>
    </row>
    <row r="48" spans="2:8" ht="12.75">
      <c r="B48" s="129"/>
      <c r="C48" s="20" t="s">
        <v>43</v>
      </c>
      <c r="D48" s="22">
        <v>0</v>
      </c>
      <c r="E48" s="22">
        <v>0</v>
      </c>
      <c r="F48" s="22">
        <v>0</v>
      </c>
      <c r="G48" s="22">
        <v>0</v>
      </c>
      <c r="H48" s="103">
        <f>SUM(D48:G48)</f>
        <v>0</v>
      </c>
    </row>
    <row r="49" spans="2:8" ht="12.75">
      <c r="B49" s="129"/>
      <c r="C49" s="20" t="s">
        <v>44</v>
      </c>
      <c r="D49" s="22">
        <v>0</v>
      </c>
      <c r="E49" s="22">
        <v>0</v>
      </c>
      <c r="F49" s="22">
        <v>0</v>
      </c>
      <c r="G49" s="22">
        <v>0</v>
      </c>
      <c r="H49" s="103">
        <f>SUM(D49:G49)</f>
        <v>0</v>
      </c>
    </row>
    <row r="50" spans="2:8" ht="12.75">
      <c r="B50" s="129"/>
      <c r="C50" s="23" t="s">
        <v>11</v>
      </c>
      <c r="D50" s="25">
        <v>0</v>
      </c>
      <c r="E50" s="25">
        <v>0</v>
      </c>
      <c r="F50" s="25">
        <v>0</v>
      </c>
      <c r="G50" s="25">
        <v>0</v>
      </c>
      <c r="H50" s="100">
        <f>SUM(D50:G50)</f>
        <v>0</v>
      </c>
    </row>
    <row r="51" spans="2:8" ht="13.5" thickBot="1">
      <c r="B51" s="129"/>
      <c r="C51" s="26" t="s">
        <v>10</v>
      </c>
      <c r="D51" s="30">
        <f>SUM(D47:D50)</f>
        <v>0</v>
      </c>
      <c r="E51" s="30">
        <f>SUM(E47:E50)</f>
        <v>0</v>
      </c>
      <c r="F51" s="30">
        <f>SUM(F47:F50)</f>
        <v>0</v>
      </c>
      <c r="G51" s="30">
        <f>SUM(G47:G50)</f>
        <v>0</v>
      </c>
      <c r="H51" s="102">
        <f>SUM(D51:G51)</f>
        <v>0</v>
      </c>
    </row>
    <row r="52" spans="2:8" ht="13.5" thickTop="1">
      <c r="B52" s="129"/>
      <c r="C52" s="20"/>
      <c r="D52" s="31"/>
      <c r="E52" s="31"/>
      <c r="F52" s="31"/>
      <c r="G52" s="31"/>
      <c r="H52" s="103"/>
    </row>
    <row r="53" spans="2:8" ht="12.75">
      <c r="B53" s="129"/>
      <c r="C53" s="19" t="s">
        <v>5</v>
      </c>
      <c r="D53" s="28"/>
      <c r="E53" s="28"/>
      <c r="F53" s="28"/>
      <c r="G53" s="28"/>
      <c r="H53" s="83"/>
    </row>
    <row r="54" spans="2:8" ht="13.5" customHeight="1" thickBot="1">
      <c r="B54" s="129"/>
      <c r="C54" s="32" t="s">
        <v>4</v>
      </c>
      <c r="D54" s="33">
        <v>0</v>
      </c>
      <c r="E54" s="33">
        <v>0</v>
      </c>
      <c r="F54" s="33">
        <v>0</v>
      </c>
      <c r="G54" s="33">
        <v>0</v>
      </c>
      <c r="H54" s="104">
        <f>SUM(D54:G54)</f>
        <v>0</v>
      </c>
    </row>
    <row r="55" spans="2:8" ht="13.5" thickTop="1">
      <c r="B55" s="130"/>
      <c r="C55" s="23"/>
      <c r="D55" s="34"/>
      <c r="E55" s="34"/>
      <c r="F55" s="34"/>
      <c r="G55" s="34"/>
      <c r="H55" s="111"/>
    </row>
    <row r="56" spans="2:8" ht="12.75">
      <c r="B56" s="120" t="s">
        <v>54</v>
      </c>
      <c r="C56" s="19" t="s">
        <v>45</v>
      </c>
      <c r="D56" s="28"/>
      <c r="E56" s="28"/>
      <c r="F56" s="28"/>
      <c r="G56" s="28"/>
      <c r="H56" s="83"/>
    </row>
    <row r="57" spans="2:8" s="2" customFormat="1" ht="12.75">
      <c r="B57" s="121"/>
      <c r="C57" s="66" t="s">
        <v>36</v>
      </c>
      <c r="D57" s="83">
        <v>96</v>
      </c>
      <c r="E57" s="83">
        <v>0</v>
      </c>
      <c r="F57" s="83">
        <v>80</v>
      </c>
      <c r="G57" s="83">
        <v>40</v>
      </c>
      <c r="H57" s="83">
        <f>SUM(D57:G57)</f>
        <v>216</v>
      </c>
    </row>
    <row r="58" spans="2:8" ht="12.75">
      <c r="B58" s="121"/>
      <c r="C58" s="20" t="s">
        <v>64</v>
      </c>
      <c r="D58" s="22">
        <v>0</v>
      </c>
      <c r="E58" s="22">
        <v>0</v>
      </c>
      <c r="F58" s="22">
        <v>0</v>
      </c>
      <c r="G58" s="22">
        <v>0</v>
      </c>
      <c r="H58" s="106" t="e">
        <f>_xlfn.AVERAGEIF(D58:G58,"&lt;&gt;0",D58:G58)</f>
        <v>#DIV/0!</v>
      </c>
    </row>
    <row r="59" spans="2:8" ht="12.75">
      <c r="B59" s="121"/>
      <c r="C59" s="23" t="s">
        <v>37</v>
      </c>
      <c r="D59" s="25">
        <v>0</v>
      </c>
      <c r="E59" s="25">
        <v>0</v>
      </c>
      <c r="F59" s="25">
        <v>0</v>
      </c>
      <c r="G59" s="25">
        <v>0</v>
      </c>
      <c r="H59" s="100">
        <f>SUM(D59:G59)</f>
        <v>0</v>
      </c>
    </row>
    <row r="60" spans="2:8" ht="13.5" thickBot="1">
      <c r="B60" s="121"/>
      <c r="C60" s="29" t="s">
        <v>46</v>
      </c>
      <c r="D60" s="30">
        <f>(D57*D58*4.34)+D59</f>
        <v>0</v>
      </c>
      <c r="E60" s="30">
        <f>(E57*E58*4.34)+E59</f>
        <v>0</v>
      </c>
      <c r="F60" s="30">
        <f>(F57*F58*4.34)+F59</f>
        <v>0</v>
      </c>
      <c r="G60" s="30">
        <f>(G57*G58*4.34)+G59</f>
        <v>0</v>
      </c>
      <c r="H60" s="102">
        <f>SUM(D60:G60)</f>
        <v>0</v>
      </c>
    </row>
    <row r="61" spans="2:8" ht="9" customHeight="1" thickTop="1">
      <c r="B61" s="121"/>
      <c r="C61" s="47"/>
      <c r="D61" s="31"/>
      <c r="E61" s="31"/>
      <c r="F61" s="31"/>
      <c r="G61" s="31"/>
      <c r="H61" s="31"/>
    </row>
    <row r="62" spans="2:8" ht="12.75">
      <c r="B62" s="121"/>
      <c r="C62" s="53" t="s">
        <v>49</v>
      </c>
      <c r="D62" s="22">
        <v>0</v>
      </c>
      <c r="E62" s="22">
        <v>0</v>
      </c>
      <c r="F62" s="22">
        <v>0</v>
      </c>
      <c r="G62" s="22">
        <v>0</v>
      </c>
      <c r="H62" s="103">
        <f>SUM(D62:G62)</f>
        <v>0</v>
      </c>
    </row>
    <row r="63" spans="2:8" ht="12.75">
      <c r="B63" s="121"/>
      <c r="C63" s="53" t="s">
        <v>48</v>
      </c>
      <c r="D63" s="22">
        <v>0</v>
      </c>
      <c r="E63" s="22">
        <v>0</v>
      </c>
      <c r="F63" s="22">
        <v>0</v>
      </c>
      <c r="G63" s="22">
        <v>0</v>
      </c>
      <c r="H63" s="103">
        <f>SUM(D63:G63)</f>
        <v>0</v>
      </c>
    </row>
    <row r="64" spans="2:8" ht="12.75">
      <c r="B64" s="121"/>
      <c r="C64" s="48" t="s">
        <v>47</v>
      </c>
      <c r="D64" s="25">
        <v>0</v>
      </c>
      <c r="E64" s="25">
        <v>0</v>
      </c>
      <c r="F64" s="25">
        <v>0</v>
      </c>
      <c r="G64" s="25">
        <v>0</v>
      </c>
      <c r="H64" s="100">
        <f>SUM(D64:G64)</f>
        <v>0</v>
      </c>
    </row>
    <row r="65" spans="2:8" ht="13.5" thickBot="1">
      <c r="B65" s="121"/>
      <c r="C65" s="26" t="s">
        <v>35</v>
      </c>
      <c r="D65" s="30">
        <f>SUM(D62:D64)</f>
        <v>0</v>
      </c>
      <c r="E65" s="30">
        <f>SUM(E62:E64)</f>
        <v>0</v>
      </c>
      <c r="F65" s="30">
        <f>SUM(F62:F64)</f>
        <v>0</v>
      </c>
      <c r="G65" s="30">
        <f>SUM(G62:G64)</f>
        <v>0</v>
      </c>
      <c r="H65" s="102">
        <f>SUM(D65:G65)</f>
        <v>0</v>
      </c>
    </row>
    <row r="66" spans="2:8" ht="9" customHeight="1" thickTop="1">
      <c r="B66" s="121"/>
      <c r="C66" s="20"/>
      <c r="D66" s="28"/>
      <c r="E66" s="28"/>
      <c r="F66" s="28"/>
      <c r="G66" s="28"/>
      <c r="H66" s="28"/>
    </row>
    <row r="67" spans="2:8" ht="12.75">
      <c r="B67" s="121"/>
      <c r="C67" s="19" t="s">
        <v>38</v>
      </c>
      <c r="D67" s="28"/>
      <c r="E67" s="28"/>
      <c r="F67" s="28"/>
      <c r="G67" s="28"/>
      <c r="H67" s="28"/>
    </row>
    <row r="68" spans="2:8" ht="12.75">
      <c r="B68" s="122"/>
      <c r="C68" s="48" t="s">
        <v>39</v>
      </c>
      <c r="D68" s="25">
        <v>0</v>
      </c>
      <c r="E68" s="25">
        <v>0</v>
      </c>
      <c r="F68" s="25">
        <v>0</v>
      </c>
      <c r="G68" s="25">
        <v>0</v>
      </c>
      <c r="H68" s="100">
        <f>SUM(D68:G68)</f>
        <v>0</v>
      </c>
    </row>
    <row r="69" spans="2:8" ht="12.75">
      <c r="B69" s="36"/>
      <c r="C69" s="36"/>
      <c r="D69" s="35"/>
      <c r="E69" s="35"/>
      <c r="F69" s="35"/>
      <c r="G69" s="35"/>
      <c r="H69" s="35"/>
    </row>
    <row r="70" spans="2:8" ht="15.75" customHeight="1">
      <c r="B70" s="117" t="s">
        <v>17</v>
      </c>
      <c r="C70" s="49" t="s">
        <v>24</v>
      </c>
      <c r="D70" s="50">
        <f>D31+D44+D51+D54</f>
        <v>0</v>
      </c>
      <c r="E70" s="50">
        <f>E31+E44+E51+E54</f>
        <v>0</v>
      </c>
      <c r="F70" s="50">
        <f>F31+F44+F51+F54</f>
        <v>0</v>
      </c>
      <c r="G70" s="50">
        <f>G31+G44+G51+G54</f>
        <v>0</v>
      </c>
      <c r="H70" s="105">
        <f>SUM(D70:G70)</f>
        <v>0</v>
      </c>
    </row>
    <row r="71" spans="2:8" ht="16.5" customHeight="1">
      <c r="B71" s="118"/>
      <c r="C71" s="39" t="s">
        <v>34</v>
      </c>
      <c r="D71" s="40">
        <f>D65+D68+D60</f>
        <v>0</v>
      </c>
      <c r="E71" s="40">
        <f>E65+E68+E60</f>
        <v>0</v>
      </c>
      <c r="F71" s="40">
        <f>F65+F68+F60</f>
        <v>0</v>
      </c>
      <c r="G71" s="40">
        <f>G65+G68+G60</f>
        <v>0</v>
      </c>
      <c r="H71" s="106">
        <f>SUM(D71:G71)</f>
        <v>0</v>
      </c>
    </row>
    <row r="72" spans="2:8" ht="12" customHeight="1">
      <c r="B72" s="118"/>
      <c r="C72" s="36"/>
      <c r="D72" s="35"/>
      <c r="E72" s="35"/>
      <c r="F72" s="35"/>
      <c r="G72" s="35"/>
      <c r="H72" s="35"/>
    </row>
    <row r="73" spans="2:8" ht="19.5" customHeight="1" thickBot="1">
      <c r="B73" s="119"/>
      <c r="C73" s="51" t="s">
        <v>83</v>
      </c>
      <c r="D73" s="52">
        <f>D70+D71</f>
        <v>0</v>
      </c>
      <c r="E73" s="52">
        <f>E70+E71</f>
        <v>0</v>
      </c>
      <c r="F73" s="52">
        <f>F70+F71</f>
        <v>0</v>
      </c>
      <c r="G73" s="52">
        <f>G70+G71</f>
        <v>0</v>
      </c>
      <c r="H73" s="116">
        <f>SUM(D73:G73)</f>
        <v>0</v>
      </c>
    </row>
    <row r="74" spans="2:8" ht="18.75" customHeight="1" thickBot="1">
      <c r="B74" s="13"/>
      <c r="C74" s="13"/>
      <c r="D74" s="13"/>
      <c r="E74" s="13"/>
      <c r="F74" s="13"/>
      <c r="G74" s="13"/>
      <c r="H74" s="13"/>
    </row>
    <row r="75" spans="2:8" ht="54.75" customHeight="1" thickBot="1">
      <c r="B75" s="137" t="s">
        <v>88</v>
      </c>
      <c r="C75" s="138"/>
      <c r="D75" s="14" t="s">
        <v>75</v>
      </c>
      <c r="E75" s="14" t="s">
        <v>76</v>
      </c>
      <c r="F75" s="14" t="s">
        <v>77</v>
      </c>
      <c r="G75" s="14" t="s">
        <v>78</v>
      </c>
      <c r="H75" s="14" t="s">
        <v>107</v>
      </c>
    </row>
    <row r="76" spans="2:8" ht="15.75" customHeight="1">
      <c r="B76" s="131" t="s">
        <v>80</v>
      </c>
      <c r="C76" s="132"/>
      <c r="D76" s="84">
        <v>0</v>
      </c>
      <c r="E76" s="84">
        <v>0</v>
      </c>
      <c r="F76" s="84">
        <v>0</v>
      </c>
      <c r="G76" s="84">
        <v>0</v>
      </c>
      <c r="H76" s="107">
        <f>SUM(D76:G76)</f>
        <v>0</v>
      </c>
    </row>
    <row r="77" spans="2:8" ht="15.75" customHeight="1">
      <c r="B77" s="133" t="s">
        <v>81</v>
      </c>
      <c r="C77" s="134"/>
      <c r="D77" s="85">
        <v>0</v>
      </c>
      <c r="E77" s="85">
        <v>0</v>
      </c>
      <c r="F77" s="85">
        <v>0</v>
      </c>
      <c r="G77" s="85">
        <v>0</v>
      </c>
      <c r="H77" s="108">
        <f>SUM(D77:G77)</f>
        <v>0</v>
      </c>
    </row>
    <row r="78" spans="2:8" ht="15.75" customHeight="1" thickBot="1">
      <c r="B78" s="135" t="s">
        <v>82</v>
      </c>
      <c r="C78" s="136"/>
      <c r="D78" s="86">
        <v>0</v>
      </c>
      <c r="E78" s="86">
        <v>0</v>
      </c>
      <c r="F78" s="86">
        <v>0</v>
      </c>
      <c r="G78" s="86">
        <v>0</v>
      </c>
      <c r="H78" s="109">
        <f>SUM(D78:G78)</f>
        <v>0</v>
      </c>
    </row>
    <row r="79" spans="2:8" ht="20.25" customHeight="1" thickBot="1">
      <c r="B79" s="63"/>
      <c r="C79" s="64"/>
      <c r="D79" s="65"/>
      <c r="E79" s="80"/>
      <c r="F79" s="80"/>
      <c r="G79" s="80"/>
      <c r="H79" s="80"/>
    </row>
    <row r="80" spans="2:8" ht="67.5" customHeight="1" thickBot="1">
      <c r="B80" s="137" t="s">
        <v>89</v>
      </c>
      <c r="C80" s="138"/>
      <c r="D80" s="14" t="s">
        <v>75</v>
      </c>
      <c r="E80" s="14" t="s">
        <v>76</v>
      </c>
      <c r="F80" s="14" t="s">
        <v>77</v>
      </c>
      <c r="G80" s="14" t="s">
        <v>78</v>
      </c>
      <c r="H80" s="14" t="s">
        <v>107</v>
      </c>
    </row>
    <row r="81" spans="2:8" ht="15.75" customHeight="1">
      <c r="B81" s="131" t="s">
        <v>90</v>
      </c>
      <c r="C81" s="132"/>
      <c r="D81" s="84">
        <v>0</v>
      </c>
      <c r="E81" s="84">
        <v>0</v>
      </c>
      <c r="F81" s="84">
        <v>0</v>
      </c>
      <c r="G81" s="84">
        <v>0</v>
      </c>
      <c r="H81" s="107">
        <f>SUM(D81:G81)</f>
        <v>0</v>
      </c>
    </row>
    <row r="82" spans="2:8" ht="15.75" customHeight="1">
      <c r="B82" s="133" t="s">
        <v>80</v>
      </c>
      <c r="C82" s="134"/>
      <c r="D82" s="85">
        <v>0</v>
      </c>
      <c r="E82" s="85">
        <v>0</v>
      </c>
      <c r="F82" s="85">
        <v>0</v>
      </c>
      <c r="G82" s="85">
        <v>0</v>
      </c>
      <c r="H82" s="108">
        <f>SUM(D82:G82)</f>
        <v>0</v>
      </c>
    </row>
    <row r="83" spans="2:8" ht="15.75" customHeight="1">
      <c r="B83" s="133" t="s">
        <v>81</v>
      </c>
      <c r="C83" s="143"/>
      <c r="D83" s="85">
        <v>0</v>
      </c>
      <c r="E83" s="85">
        <v>0</v>
      </c>
      <c r="F83" s="85">
        <v>0</v>
      </c>
      <c r="G83" s="85">
        <v>0</v>
      </c>
      <c r="H83" s="108">
        <f>SUM(D83:G83)</f>
        <v>0</v>
      </c>
    </row>
    <row r="84" spans="2:8" ht="15.75" customHeight="1" thickBot="1">
      <c r="B84" s="135" t="s">
        <v>82</v>
      </c>
      <c r="C84" s="136"/>
      <c r="D84" s="86">
        <v>0</v>
      </c>
      <c r="E84" s="86">
        <v>0</v>
      </c>
      <c r="F84" s="86">
        <v>0</v>
      </c>
      <c r="G84" s="86">
        <v>0</v>
      </c>
      <c r="H84" s="109">
        <f>SUM(D84:G84)</f>
        <v>0</v>
      </c>
    </row>
    <row r="85" spans="2:8" ht="15.75" customHeight="1" thickBot="1">
      <c r="B85" s="80"/>
      <c r="C85" s="80"/>
      <c r="D85" s="80"/>
      <c r="E85" s="80"/>
      <c r="F85" s="80"/>
      <c r="G85" s="80"/>
      <c r="H85" s="80"/>
    </row>
    <row r="86" spans="2:8" ht="45" customHeight="1" thickBot="1">
      <c r="B86" s="137" t="s">
        <v>94</v>
      </c>
      <c r="C86" s="138"/>
      <c r="D86" s="14" t="s">
        <v>91</v>
      </c>
      <c r="E86" s="14" t="s">
        <v>79</v>
      </c>
      <c r="F86" s="14" t="s">
        <v>92</v>
      </c>
      <c r="G86" s="14" t="s">
        <v>93</v>
      </c>
      <c r="H86" s="14" t="s">
        <v>107</v>
      </c>
    </row>
    <row r="87" spans="2:8" ht="12.75">
      <c r="B87" s="144" t="s">
        <v>9</v>
      </c>
      <c r="C87" s="145"/>
      <c r="D87" s="37"/>
      <c r="E87" s="37"/>
      <c r="F87" s="37"/>
      <c r="G87" s="37"/>
      <c r="H87" s="37"/>
    </row>
    <row r="88" spans="2:8" ht="12.75">
      <c r="B88" s="139" t="s">
        <v>6</v>
      </c>
      <c r="C88" s="140"/>
      <c r="D88" s="38">
        <v>0</v>
      </c>
      <c r="E88" s="38">
        <v>0</v>
      </c>
      <c r="F88" s="38">
        <v>0</v>
      </c>
      <c r="G88" s="38">
        <v>0</v>
      </c>
      <c r="H88" s="112" t="e">
        <f>_xlfn.AVERAGEIF(D88:G88,"&lt;&gt;0",D88:G88)</f>
        <v>#DIV/0!</v>
      </c>
    </row>
    <row r="89" spans="2:8" ht="12.75">
      <c r="B89" s="139" t="s">
        <v>7</v>
      </c>
      <c r="C89" s="140"/>
      <c r="D89" s="38">
        <v>0</v>
      </c>
      <c r="E89" s="38">
        <v>0</v>
      </c>
      <c r="F89" s="38">
        <v>0</v>
      </c>
      <c r="G89" s="38">
        <v>0</v>
      </c>
      <c r="H89" s="112" t="e">
        <f>_xlfn.AVERAGEIF(D89:G89,"&lt;&gt;0",D89:G89)</f>
        <v>#DIV/0!</v>
      </c>
    </row>
    <row r="90" spans="2:8" ht="26.25" customHeight="1">
      <c r="B90" s="148" t="s">
        <v>20</v>
      </c>
      <c r="C90" s="149"/>
      <c r="D90" s="28"/>
      <c r="E90" s="28"/>
      <c r="F90" s="28"/>
      <c r="G90" s="28"/>
      <c r="H90" s="113"/>
    </row>
    <row r="91" spans="2:8" ht="12.75">
      <c r="B91" s="139" t="s">
        <v>84</v>
      </c>
      <c r="C91" s="140"/>
      <c r="D91" s="38">
        <v>0</v>
      </c>
      <c r="E91" s="38">
        <v>0</v>
      </c>
      <c r="F91" s="38">
        <v>0</v>
      </c>
      <c r="G91" s="38">
        <v>0</v>
      </c>
      <c r="H91" s="112" t="e">
        <f>_xlfn.AVERAGEIF(D91:G91,"&lt;&gt;0",D91:G91)</f>
        <v>#DIV/0!</v>
      </c>
    </row>
    <row r="92" spans="2:8" ht="12.75">
      <c r="B92" s="141"/>
      <c r="C92" s="142"/>
      <c r="D92" s="46"/>
      <c r="E92" s="46"/>
      <c r="F92" s="46"/>
      <c r="G92" s="46"/>
      <c r="H92" s="112"/>
    </row>
    <row r="93" spans="2:8" ht="12.75">
      <c r="B93" s="148" t="s">
        <v>8</v>
      </c>
      <c r="C93" s="149"/>
      <c r="D93" s="31"/>
      <c r="E93" s="31"/>
      <c r="F93" s="31"/>
      <c r="G93" s="31"/>
      <c r="H93" s="106"/>
    </row>
    <row r="94" spans="2:8" ht="12.75">
      <c r="B94" s="139" t="s">
        <v>85</v>
      </c>
      <c r="C94" s="140"/>
      <c r="D94" s="54">
        <v>0</v>
      </c>
      <c r="E94" s="54">
        <v>0</v>
      </c>
      <c r="F94" s="54">
        <v>0</v>
      </c>
      <c r="G94" s="54">
        <v>0</v>
      </c>
      <c r="H94" s="114" t="e">
        <f>_xlfn.AVERAGEIF(D94:G94,"&lt;&gt;0",D94:G94)</f>
        <v>#DIV/0!</v>
      </c>
    </row>
    <row r="95" spans="2:8" ht="12.75">
      <c r="B95" s="139" t="s">
        <v>86</v>
      </c>
      <c r="C95" s="140"/>
      <c r="D95" s="38">
        <v>0</v>
      </c>
      <c r="E95" s="38">
        <v>0</v>
      </c>
      <c r="F95" s="38">
        <v>0</v>
      </c>
      <c r="G95" s="38">
        <v>0</v>
      </c>
      <c r="H95" s="112" t="e">
        <f>_xlfn.AVERAGEIF(D95:G95,"&lt;&gt;0",D95:G95)</f>
        <v>#DIV/0!</v>
      </c>
    </row>
    <row r="96" spans="2:8" ht="6.75" customHeight="1">
      <c r="B96" s="139"/>
      <c r="C96" s="140"/>
      <c r="D96" s="54"/>
      <c r="E96" s="54"/>
      <c r="F96" s="54"/>
      <c r="G96" s="54"/>
      <c r="H96" s="114"/>
    </row>
    <row r="97" spans="2:8" ht="12.75">
      <c r="B97" s="139" t="s">
        <v>53</v>
      </c>
      <c r="C97" s="140"/>
      <c r="D97" s="38">
        <v>0</v>
      </c>
      <c r="E97" s="38">
        <v>0</v>
      </c>
      <c r="F97" s="38">
        <v>0</v>
      </c>
      <c r="G97" s="38">
        <v>0</v>
      </c>
      <c r="H97" s="112" t="e">
        <f>_xlfn.AVERAGEIF(D97:G97,"&lt;&gt;0",D97:G97)</f>
        <v>#DIV/0!</v>
      </c>
    </row>
    <row r="98" spans="2:8" ht="12.75">
      <c r="B98" s="139" t="s">
        <v>87</v>
      </c>
      <c r="C98" s="140"/>
      <c r="D98" s="54">
        <v>0</v>
      </c>
      <c r="E98" s="54">
        <v>0</v>
      </c>
      <c r="F98" s="54">
        <v>0</v>
      </c>
      <c r="G98" s="54">
        <v>0</v>
      </c>
      <c r="H98" s="114" t="e">
        <f>_xlfn.AVERAGEIF(D98:G98,"&lt;&gt;0",D98:G98)</f>
        <v>#DIV/0!</v>
      </c>
    </row>
    <row r="99" spans="2:8" ht="33.75" customHeight="1" thickBot="1">
      <c r="B99" s="146" t="s">
        <v>50</v>
      </c>
      <c r="C99" s="147"/>
      <c r="D99" s="60">
        <v>0</v>
      </c>
      <c r="E99" s="60">
        <v>0</v>
      </c>
      <c r="F99" s="60">
        <v>0</v>
      </c>
      <c r="G99" s="60">
        <v>0</v>
      </c>
      <c r="H99" s="115" t="e">
        <f>_xlfn.AVERAGEIF(D99:G99,"&lt;&gt;0",D99:G99)</f>
        <v>#DIV/0!</v>
      </c>
    </row>
    <row r="100" spans="2:8" ht="15.75" customHeight="1">
      <c r="B100" s="13"/>
      <c r="C100" s="13"/>
      <c r="D100" s="13"/>
      <c r="E100" s="13"/>
      <c r="F100" s="13"/>
      <c r="G100" s="13"/>
      <c r="H100" s="13"/>
    </row>
  </sheetData>
  <sheetProtection password="8D8D" sheet="1"/>
  <protectedRanges>
    <protectedRange sqref="C17 D24:G25 D27:G28 D30:G30 D34:G35 D37:G38 D40:G41 D43:G43 D47:G50 D54:G54 D58:G59 D62:G64 D68:G68 D76:G78 D81:G84 D88:G99" name="Range1"/>
  </protectedRanges>
  <mergeCells count="31">
    <mergeCell ref="B95:C95"/>
    <mergeCell ref="B96:C96"/>
    <mergeCell ref="B97:C97"/>
    <mergeCell ref="B98:C98"/>
    <mergeCell ref="B99:C99"/>
    <mergeCell ref="B88:C88"/>
    <mergeCell ref="B89:C89"/>
    <mergeCell ref="B90:C90"/>
    <mergeCell ref="B91:C91"/>
    <mergeCell ref="B93:C93"/>
    <mergeCell ref="B94:C94"/>
    <mergeCell ref="B92:C92"/>
    <mergeCell ref="B80:C80"/>
    <mergeCell ref="B81:C81"/>
    <mergeCell ref="B83:C83"/>
    <mergeCell ref="B82:C82"/>
    <mergeCell ref="B87:C87"/>
    <mergeCell ref="B76:C76"/>
    <mergeCell ref="B77:C77"/>
    <mergeCell ref="B78:C78"/>
    <mergeCell ref="B75:C75"/>
    <mergeCell ref="B84:C84"/>
    <mergeCell ref="B86:C86"/>
    <mergeCell ref="B70:B73"/>
    <mergeCell ref="B56:B68"/>
    <mergeCell ref="A17:B17"/>
    <mergeCell ref="B19:C19"/>
    <mergeCell ref="B20:C20"/>
    <mergeCell ref="B22:B55"/>
  </mergeCells>
  <printOptions/>
  <pageMargins left="0.75" right="0.75" top="1" bottom="1" header="0.5" footer="0.5"/>
  <pageSetup fitToHeight="1" fitToWidth="1" horizontalDpi="600" verticalDpi="600" orientation="portrait" paperSize="3" scale="66" r:id="rId1"/>
</worksheet>
</file>

<file path=xl/worksheets/sheet2.xml><?xml version="1.0" encoding="utf-8"?>
<worksheet xmlns="http://schemas.openxmlformats.org/spreadsheetml/2006/main" xmlns:r="http://schemas.openxmlformats.org/officeDocument/2006/relationships">
  <sheetPr>
    <pageSetUpPr fitToPage="1"/>
  </sheetPr>
  <dimension ref="B1:G20"/>
  <sheetViews>
    <sheetView showGridLines="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B4" sqref="B4"/>
    </sheetView>
  </sheetViews>
  <sheetFormatPr defaultColWidth="9.140625" defaultRowHeight="12.75"/>
  <cols>
    <col min="1" max="1" width="1.421875" style="0" customWidth="1"/>
    <col min="2" max="2" width="41.7109375" style="0" customWidth="1"/>
    <col min="3" max="7" width="15.7109375" style="0" customWidth="1"/>
  </cols>
  <sheetData>
    <row r="1" ht="20.25">
      <c r="B1" s="58" t="s">
        <v>99</v>
      </c>
    </row>
    <row r="2" ht="15.75">
      <c r="B2" s="59" t="s">
        <v>55</v>
      </c>
    </row>
    <row r="3" ht="13.5" thickBot="1"/>
    <row r="4" spans="2:7" ht="52.5" customHeight="1">
      <c r="B4" s="76" t="s">
        <v>56</v>
      </c>
      <c r="C4" s="70" t="str">
        <f>'Pricing Input Sheet'!D19</f>
        <v>Lake Worth Campus</v>
      </c>
      <c r="D4" s="70" t="str">
        <f>'Pricing Input Sheet'!E19</f>
        <v>Palm Beach Gardens Campus</v>
      </c>
      <c r="E4" s="70" t="str">
        <f>'Pricing Input Sheet'!F19</f>
        <v>Boca Raton Campus</v>
      </c>
      <c r="F4" s="89" t="str">
        <f>'Pricing Input Sheet'!G19</f>
        <v>Belle Glade Campus</v>
      </c>
      <c r="G4" s="89" t="str">
        <f>'Pricing Input Sheet'!H19</f>
        <v>COMBINED</v>
      </c>
    </row>
    <row r="5" spans="2:7" ht="12.75">
      <c r="B5" s="71" t="s">
        <v>28</v>
      </c>
      <c r="C5" s="69">
        <f>'Pricing Input Sheet'!D20</f>
        <v>462969</v>
      </c>
      <c r="D5" s="69">
        <f>'Pricing Input Sheet'!E20</f>
        <v>244606</v>
      </c>
      <c r="E5" s="69">
        <f>'Pricing Input Sheet'!F20</f>
        <v>99293</v>
      </c>
      <c r="F5" s="90">
        <f>'Pricing Input Sheet'!G20</f>
        <v>68624</v>
      </c>
      <c r="G5" s="90">
        <f>'Pricing Input Sheet'!H20</f>
        <v>875492</v>
      </c>
    </row>
    <row r="6" spans="2:7" ht="12.75">
      <c r="B6" s="72" t="s">
        <v>71</v>
      </c>
      <c r="C6" s="77">
        <f>'Pricing Input Sheet'!D24+'Pricing Input Sheet'!D27</f>
        <v>0</v>
      </c>
      <c r="D6" s="77">
        <f>'Pricing Input Sheet'!E24+'Pricing Input Sheet'!E27</f>
        <v>0</v>
      </c>
      <c r="E6" s="77">
        <f>'Pricing Input Sheet'!F24+'Pricing Input Sheet'!F27</f>
        <v>0</v>
      </c>
      <c r="F6" s="91">
        <f>'Pricing Input Sheet'!G24+'Pricing Input Sheet'!G27</f>
        <v>0</v>
      </c>
      <c r="G6" s="91">
        <f>'Pricing Input Sheet'!H24+'Pricing Input Sheet'!H27</f>
        <v>0</v>
      </c>
    </row>
    <row r="7" spans="2:7" ht="12.75">
      <c r="B7" s="71" t="s">
        <v>29</v>
      </c>
      <c r="C7" s="77">
        <f>'Pricing Input Sheet'!D34+'Pricing Input Sheet'!D37+'Pricing Input Sheet'!D40</f>
        <v>0</v>
      </c>
      <c r="D7" s="77">
        <f>'Pricing Input Sheet'!E34+'Pricing Input Sheet'!E37+'Pricing Input Sheet'!E40</f>
        <v>0</v>
      </c>
      <c r="E7" s="77">
        <f>'Pricing Input Sheet'!F34+'Pricing Input Sheet'!F37+'Pricing Input Sheet'!F40</f>
        <v>0</v>
      </c>
      <c r="F7" s="91">
        <f>'Pricing Input Sheet'!G34+'Pricing Input Sheet'!G37+'Pricing Input Sheet'!G40</f>
        <v>0</v>
      </c>
      <c r="G7" s="91">
        <f>'Pricing Input Sheet'!H34+'Pricing Input Sheet'!H37+'Pricing Input Sheet'!H40</f>
        <v>0</v>
      </c>
    </row>
    <row r="8" spans="2:7" ht="12.75">
      <c r="B8" s="71" t="s">
        <v>30</v>
      </c>
      <c r="C8" s="67">
        <f>'Pricing Input Sheet'!D57</f>
        <v>96</v>
      </c>
      <c r="D8" s="67">
        <f>'Pricing Input Sheet'!E57</f>
        <v>0</v>
      </c>
      <c r="E8" s="67">
        <f>'Pricing Input Sheet'!F57</f>
        <v>80</v>
      </c>
      <c r="F8" s="92">
        <f>'Pricing Input Sheet'!G57</f>
        <v>40</v>
      </c>
      <c r="G8" s="92">
        <f>'Pricing Input Sheet'!H57</f>
        <v>216</v>
      </c>
    </row>
    <row r="9" spans="2:7" ht="12.75">
      <c r="B9" s="72" t="s">
        <v>59</v>
      </c>
      <c r="C9" s="68">
        <f>'Pricing Input Sheet'!D28</f>
        <v>0</v>
      </c>
      <c r="D9" s="68">
        <f>'Pricing Input Sheet'!E28</f>
        <v>0</v>
      </c>
      <c r="E9" s="68">
        <f>'Pricing Input Sheet'!F28</f>
        <v>0</v>
      </c>
      <c r="F9" s="93">
        <f>'Pricing Input Sheet'!G28</f>
        <v>0</v>
      </c>
      <c r="G9" s="93" t="e">
        <f>'Pricing Input Sheet'!H28</f>
        <v>#DIV/0!</v>
      </c>
    </row>
    <row r="10" spans="2:7" ht="12.75">
      <c r="B10" s="72" t="s">
        <v>57</v>
      </c>
      <c r="C10" s="68">
        <f>'Pricing Input Sheet'!D41</f>
        <v>0</v>
      </c>
      <c r="D10" s="68">
        <f>'Pricing Input Sheet'!E41</f>
        <v>0</v>
      </c>
      <c r="E10" s="68">
        <f>'Pricing Input Sheet'!F41</f>
        <v>0</v>
      </c>
      <c r="F10" s="93">
        <f>'Pricing Input Sheet'!G41</f>
        <v>0</v>
      </c>
      <c r="G10" s="93" t="e">
        <f>'Pricing Input Sheet'!H41</f>
        <v>#DIV/0!</v>
      </c>
    </row>
    <row r="11" spans="2:7" ht="12.75">
      <c r="B11" s="72" t="s">
        <v>58</v>
      </c>
      <c r="C11" s="68">
        <f>'Pricing Input Sheet'!D58</f>
        <v>0</v>
      </c>
      <c r="D11" s="68">
        <f>'Pricing Input Sheet'!E58</f>
        <v>0</v>
      </c>
      <c r="E11" s="68">
        <f>'Pricing Input Sheet'!F58</f>
        <v>0</v>
      </c>
      <c r="F11" s="93">
        <f>'Pricing Input Sheet'!G58</f>
        <v>0</v>
      </c>
      <c r="G11" s="93" t="e">
        <f>'Pricing Input Sheet'!H58</f>
        <v>#DIV/0!</v>
      </c>
    </row>
    <row r="12" spans="2:7" ht="12.75">
      <c r="B12" s="71" t="s">
        <v>31</v>
      </c>
      <c r="C12" s="68">
        <f>'Pricing Input Sheet'!D51+'Pricing Input Sheet'!D65</f>
        <v>0</v>
      </c>
      <c r="D12" s="68">
        <f>'Pricing Input Sheet'!E51+'Pricing Input Sheet'!E65</f>
        <v>0</v>
      </c>
      <c r="E12" s="68">
        <f>'Pricing Input Sheet'!F51+'Pricing Input Sheet'!F65</f>
        <v>0</v>
      </c>
      <c r="F12" s="93">
        <f>'Pricing Input Sheet'!G51+'Pricing Input Sheet'!G65</f>
        <v>0</v>
      </c>
      <c r="G12" s="93">
        <f>'Pricing Input Sheet'!H51+'Pricing Input Sheet'!H65</f>
        <v>0</v>
      </c>
    </row>
    <row r="13" spans="2:7" ht="12.75">
      <c r="B13" s="71" t="s">
        <v>32</v>
      </c>
      <c r="C13" s="68">
        <f>'Pricing Input Sheet'!D54+'Pricing Input Sheet'!D68</f>
        <v>0</v>
      </c>
      <c r="D13" s="68">
        <f>'Pricing Input Sheet'!E54+'Pricing Input Sheet'!E68</f>
        <v>0</v>
      </c>
      <c r="E13" s="68">
        <f>'Pricing Input Sheet'!F54+'Pricing Input Sheet'!F68</f>
        <v>0</v>
      </c>
      <c r="F13" s="93">
        <f>'Pricing Input Sheet'!G54+'Pricing Input Sheet'!G68</f>
        <v>0</v>
      </c>
      <c r="G13" s="93">
        <f>'Pricing Input Sheet'!H54+'Pricing Input Sheet'!H68</f>
        <v>0</v>
      </c>
    </row>
    <row r="14" spans="2:7" ht="12.75">
      <c r="B14" s="71" t="s">
        <v>33</v>
      </c>
      <c r="C14" s="68">
        <f>'Pricing Input Sheet'!D70</f>
        <v>0</v>
      </c>
      <c r="D14" s="68">
        <f>'Pricing Input Sheet'!E70</f>
        <v>0</v>
      </c>
      <c r="E14" s="68">
        <f>'Pricing Input Sheet'!F70</f>
        <v>0</v>
      </c>
      <c r="F14" s="93">
        <f>'Pricing Input Sheet'!G70</f>
        <v>0</v>
      </c>
      <c r="G14" s="93">
        <f>'Pricing Input Sheet'!H70</f>
        <v>0</v>
      </c>
    </row>
    <row r="15" spans="2:7" ht="12.75" customHeight="1">
      <c r="B15" s="71" t="s">
        <v>40</v>
      </c>
      <c r="C15" s="68">
        <f>'Pricing Input Sheet'!D71</f>
        <v>0</v>
      </c>
      <c r="D15" s="68">
        <f>'Pricing Input Sheet'!E71</f>
        <v>0</v>
      </c>
      <c r="E15" s="68">
        <f>'Pricing Input Sheet'!F71</f>
        <v>0</v>
      </c>
      <c r="F15" s="93">
        <f>'Pricing Input Sheet'!G71</f>
        <v>0</v>
      </c>
      <c r="G15" s="93">
        <f>'Pricing Input Sheet'!H71</f>
        <v>0</v>
      </c>
    </row>
    <row r="16" spans="2:7" ht="13.5" thickBot="1">
      <c r="B16" s="73" t="s">
        <v>98</v>
      </c>
      <c r="C16" s="74">
        <f>C14+C15</f>
        <v>0</v>
      </c>
      <c r="D16" s="74">
        <f>D14+D15</f>
        <v>0</v>
      </c>
      <c r="E16" s="74">
        <f>E14+E15</f>
        <v>0</v>
      </c>
      <c r="F16" s="94">
        <f>F14+F15</f>
        <v>0</v>
      </c>
      <c r="G16" s="94">
        <f>G14+G15</f>
        <v>0</v>
      </c>
    </row>
    <row r="17" spans="2:7" ht="13.5" thickBot="1">
      <c r="B17" s="57"/>
      <c r="C17" s="57"/>
      <c r="D17" s="57"/>
      <c r="E17" s="57"/>
      <c r="F17" s="57"/>
      <c r="G17" s="57"/>
    </row>
    <row r="18" spans="2:7" ht="12.75">
      <c r="B18" s="81" t="s">
        <v>95</v>
      </c>
      <c r="C18" s="75">
        <f>'Pricing Input Sheet'!D76</f>
        <v>0</v>
      </c>
      <c r="D18" s="75">
        <f>'Pricing Input Sheet'!E76</f>
        <v>0</v>
      </c>
      <c r="E18" s="75">
        <f>'Pricing Input Sheet'!F76</f>
        <v>0</v>
      </c>
      <c r="F18" s="95">
        <f>'Pricing Input Sheet'!G76</f>
        <v>0</v>
      </c>
      <c r="G18" s="95">
        <f>'Pricing Input Sheet'!H76</f>
        <v>0</v>
      </c>
    </row>
    <row r="19" spans="2:7" ht="12.75">
      <c r="B19" s="72" t="s">
        <v>96</v>
      </c>
      <c r="C19" s="87">
        <f>'Pricing Input Sheet'!D77</f>
        <v>0</v>
      </c>
      <c r="D19" s="87">
        <f>'Pricing Input Sheet'!E77</f>
        <v>0</v>
      </c>
      <c r="E19" s="87">
        <f>'Pricing Input Sheet'!F77</f>
        <v>0</v>
      </c>
      <c r="F19" s="96">
        <f>'Pricing Input Sheet'!G77</f>
        <v>0</v>
      </c>
      <c r="G19" s="96">
        <f>'Pricing Input Sheet'!H77</f>
        <v>0</v>
      </c>
    </row>
    <row r="20" spans="2:7" ht="13.5" thickBot="1">
      <c r="B20" s="82" t="s">
        <v>97</v>
      </c>
      <c r="C20" s="88">
        <f>'Pricing Input Sheet'!D78</f>
        <v>0</v>
      </c>
      <c r="D20" s="88">
        <f>'Pricing Input Sheet'!E78</f>
        <v>0</v>
      </c>
      <c r="E20" s="88">
        <f>'Pricing Input Sheet'!F78</f>
        <v>0</v>
      </c>
      <c r="F20" s="97">
        <f>'Pricing Input Sheet'!G78</f>
        <v>0</v>
      </c>
      <c r="G20" s="97">
        <f>'Pricing Input Sheet'!H78</f>
        <v>0</v>
      </c>
    </row>
  </sheetData>
  <sheetProtection password="8D8D" sheet="1" objects="1" scenarios="1"/>
  <printOptions/>
  <pageMargins left="0.3" right="0.35" top="1" bottom="1" header="0.5" footer="0.5"/>
  <pageSetup fitToHeight="1" fitToWidth="1" horizontalDpi="600" verticalDpi="600" orientation="landscape" paperSize="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Anthony F. Maione</dc:creator>
  <cp:keywords/>
  <dc:description/>
  <cp:lastModifiedBy>Rutherft</cp:lastModifiedBy>
  <cp:lastPrinted>2012-06-04T18:18:41Z</cp:lastPrinted>
  <dcterms:created xsi:type="dcterms:W3CDTF">2008-11-17T16:35:49Z</dcterms:created>
  <dcterms:modified xsi:type="dcterms:W3CDTF">2012-07-30T17:57:14Z</dcterms:modified>
  <cp:category/>
  <cp:version/>
  <cp:contentType/>
  <cp:contentStatus/>
</cp:coreProperties>
</file>